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RINZENI\BUGET 2026\aprobat 2026\"/>
    </mc:Choice>
  </mc:AlternateContent>
  <xr:revisionPtr revIDLastSave="0" documentId="13_ncr:1_{508B5492-A751-41EF-8FBE-2152DBFF22C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anexa1" sheetId="1" r:id="rId1"/>
    <sheet name="anexa2" sheetId="2" r:id="rId2"/>
    <sheet name="anexa3" sheetId="3" r:id="rId3"/>
    <sheet name="anexa 4" sheetId="4" r:id="rId4"/>
    <sheet name="anexa5" sheetId="5" r:id="rId5"/>
    <sheet name="anexa6" sheetId="11" r:id="rId6"/>
    <sheet name="anexa7" sheetId="12" r:id="rId7"/>
    <sheet name="anexa8" sheetId="13" r:id="rId8"/>
    <sheet name="tabel1" sheetId="6" r:id="rId9"/>
    <sheet name="tabel2" sheetId="7" r:id="rId10"/>
    <sheet name="tabel3" sheetId="8" r:id="rId11"/>
    <sheet name="tabel5" sheetId="1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3" l="1"/>
  <c r="D19" i="12"/>
  <c r="D16" i="12"/>
  <c r="D12" i="5"/>
  <c r="D23" i="3"/>
  <c r="D21" i="3" s="1"/>
  <c r="D20" i="3" s="1"/>
  <c r="D19" i="3" s="1"/>
  <c r="E8" i="8"/>
  <c r="F14" i="8" s="1"/>
  <c r="G8" i="8"/>
  <c r="H14" i="8" s="1"/>
  <c r="E8" i="6"/>
  <c r="F15" i="6" s="1"/>
  <c r="G8" i="6"/>
  <c r="H15" i="6" s="1"/>
  <c r="C8" i="6"/>
  <c r="D15" i="6" s="1"/>
  <c r="G13" i="11"/>
  <c r="C8" i="8"/>
  <c r="D10" i="8" s="1"/>
  <c r="E11" i="7"/>
  <c r="E8" i="7" s="1"/>
  <c r="F18" i="7" s="1"/>
  <c r="G11" i="7"/>
  <c r="G8" i="7" s="1"/>
  <c r="H18" i="7" s="1"/>
  <c r="C11" i="7"/>
  <c r="C8" i="7" s="1"/>
  <c r="D12" i="7" s="1"/>
  <c r="D14" i="8" l="1"/>
  <c r="D10" i="7"/>
  <c r="D18" i="7"/>
  <c r="D13" i="7"/>
  <c r="H10" i="7"/>
  <c r="F10" i="7"/>
  <c r="D37" i="3"/>
  <c r="D35" i="3" s="1"/>
  <c r="D11" i="1"/>
  <c r="D50" i="3"/>
  <c r="D48" i="3" s="1"/>
  <c r="D47" i="3" s="1"/>
  <c r="D46" i="3" s="1"/>
  <c r="D17" i="8" l="1"/>
  <c r="D9" i="7"/>
  <c r="D16" i="3" l="1"/>
  <c r="D14" i="3" s="1"/>
  <c r="H13" i="10" l="1"/>
  <c r="I13" i="10"/>
  <c r="J13" i="10"/>
  <c r="H18" i="8"/>
  <c r="F18" i="8"/>
  <c r="G25" i="6"/>
  <c r="E25" i="6"/>
  <c r="C25" i="6"/>
  <c r="D18" i="8"/>
  <c r="D9" i="2"/>
  <c r="D11" i="6"/>
  <c r="D23" i="6"/>
  <c r="D24" i="6"/>
  <c r="H9" i="7" l="1"/>
  <c r="F9" i="7"/>
  <c r="D27" i="3"/>
  <c r="H15" i="8"/>
  <c r="D15" i="8"/>
  <c r="H30" i="6" l="1"/>
  <c r="H29" i="6"/>
  <c r="F31" i="6"/>
  <c r="F29" i="6"/>
  <c r="D31" i="6"/>
  <c r="D29" i="6"/>
  <c r="F16" i="8"/>
  <c r="F15" i="8"/>
  <c r="F12" i="8"/>
  <c r="H12" i="8" s="1"/>
  <c r="D16" i="8"/>
  <c r="D12" i="8"/>
  <c r="H16" i="8"/>
  <c r="H26" i="6"/>
  <c r="H28" i="6"/>
  <c r="H31" i="6"/>
  <c r="H27" i="6"/>
  <c r="F26" i="6"/>
  <c r="F27" i="6"/>
  <c r="F28" i="6"/>
  <c r="F30" i="6"/>
  <c r="D27" i="6"/>
  <c r="D30" i="6"/>
  <c r="D26" i="6"/>
  <c r="D28" i="6"/>
  <c r="D13" i="8"/>
  <c r="F9" i="8"/>
  <c r="F10" i="8"/>
  <c r="F11" i="8"/>
  <c r="F13" i="8"/>
  <c r="D9" i="8"/>
  <c r="D11" i="8"/>
  <c r="H9" i="8"/>
  <c r="H10" i="8"/>
  <c r="H11" i="8"/>
  <c r="H13" i="8"/>
  <c r="F27" i="7"/>
  <c r="H27" i="7"/>
  <c r="D21" i="6"/>
  <c r="D34" i="3"/>
  <c r="D33" i="3" s="1"/>
  <c r="D26" i="3"/>
  <c r="D25" i="3" s="1"/>
  <c r="D13" i="3"/>
  <c r="D12" i="3" s="1"/>
  <c r="D8" i="8" l="1"/>
  <c r="H8" i="8"/>
  <c r="F8" i="8"/>
  <c r="D9" i="3"/>
  <c r="F21" i="6"/>
  <c r="F9" i="6"/>
  <c r="D27" i="7"/>
  <c r="F25" i="6"/>
  <c r="D25" i="6"/>
  <c r="H25" i="6"/>
  <c r="D26" i="7"/>
  <c r="H23" i="7"/>
  <c r="H14" i="7"/>
  <c r="H15" i="7"/>
  <c r="H19" i="7"/>
  <c r="H20" i="7"/>
  <c r="H22" i="7"/>
  <c r="H24" i="7"/>
  <c r="D25" i="7"/>
  <c r="D22" i="7"/>
  <c r="H22" i="6"/>
  <c r="H19" i="6"/>
  <c r="D19" i="6"/>
  <c r="D9" i="6"/>
  <c r="D14" i="6"/>
  <c r="D22" i="6"/>
  <c r="H10" i="6"/>
  <c r="H13" i="6"/>
  <c r="H17" i="6"/>
  <c r="H21" i="6"/>
  <c r="H9" i="6"/>
  <c r="H11" i="6"/>
  <c r="H14" i="6"/>
  <c r="F11" i="6"/>
  <c r="F17" i="6"/>
  <c r="F22" i="6"/>
  <c r="F10" i="6"/>
  <c r="F13" i="6"/>
  <c r="F14" i="6"/>
  <c r="F19" i="6"/>
  <c r="D10" i="6"/>
  <c r="D13" i="6"/>
  <c r="D17" i="6"/>
  <c r="D8" i="6" l="1"/>
  <c r="F8" i="6"/>
  <c r="H8" i="6"/>
  <c r="D24" i="7"/>
  <c r="D20" i="7"/>
  <c r="D14" i="7"/>
  <c r="D19" i="7"/>
  <c r="F25" i="7"/>
  <c r="F23" i="7"/>
  <c r="F15" i="7"/>
  <c r="F21" i="7"/>
  <c r="D23" i="7"/>
  <c r="F24" i="7"/>
  <c r="F22" i="7"/>
  <c r="F26" i="7"/>
  <c r="D21" i="7"/>
  <c r="D15" i="7"/>
  <c r="D16" i="7"/>
  <c r="F19" i="7"/>
  <c r="D17" i="7"/>
  <c r="H26" i="7"/>
  <c r="H16" i="7"/>
  <c r="H17" i="7"/>
  <c r="H25" i="7"/>
  <c r="H21" i="7"/>
  <c r="F17" i="7"/>
  <c r="F16" i="7"/>
  <c r="F14" i="7"/>
  <c r="F20" i="7"/>
  <c r="D11" i="7" l="1"/>
  <c r="D8" i="7" s="1"/>
  <c r="H11" i="7"/>
  <c r="H8" i="7" s="1"/>
  <c r="F11" i="7"/>
  <c r="F8" i="7" s="1"/>
</calcChain>
</file>

<file path=xl/sharedStrings.xml><?xml version="1.0" encoding="utf-8"?>
<sst xmlns="http://schemas.openxmlformats.org/spreadsheetml/2006/main" count="352" uniqueCount="229">
  <si>
    <t>Denumirea</t>
  </si>
  <si>
    <t>Cod ECO</t>
  </si>
  <si>
    <t>Suma,mii lei</t>
  </si>
  <si>
    <t>I.VENITURI,total</t>
  </si>
  <si>
    <t xml:space="preserve">        inclusiv transferuri de la bugetul de stat</t>
  </si>
  <si>
    <t>II.CHELTUIELI,total</t>
  </si>
  <si>
    <t>III. SOLD BUGETAR</t>
  </si>
  <si>
    <t>IV. SERSELE DE FINANTARE, total</t>
  </si>
  <si>
    <t>Anexa nr.1</t>
  </si>
  <si>
    <t xml:space="preserve">     inclusiv conform clasificatiei economice(k3)</t>
  </si>
  <si>
    <t>2+3</t>
  </si>
  <si>
    <t>1-(2+3)</t>
  </si>
  <si>
    <t>4+5+9</t>
  </si>
  <si>
    <t>Cod ECO (k4)</t>
  </si>
  <si>
    <t>Suma ,mii lei</t>
  </si>
  <si>
    <t>Anexa 2</t>
  </si>
  <si>
    <t>Cod</t>
  </si>
  <si>
    <t>Cheltuieli recurente,in total</t>
  </si>
  <si>
    <t xml:space="preserve">      cheltuieli de personal,in total</t>
  </si>
  <si>
    <t>(2+3)-3192</t>
  </si>
  <si>
    <t xml:space="preserve">      investitii capitale,in total</t>
  </si>
  <si>
    <t xml:space="preserve">      Resurse, total</t>
  </si>
  <si>
    <t>F1</t>
  </si>
  <si>
    <t xml:space="preserve">          Resurse generale</t>
  </si>
  <si>
    <t xml:space="preserve">          Resurse colectate de autoritati/institutii bugetare</t>
  </si>
  <si>
    <t xml:space="preserve">     Cheltuieli total</t>
  </si>
  <si>
    <t>P2</t>
  </si>
  <si>
    <t>Anexa 3</t>
  </si>
  <si>
    <t>Org1</t>
  </si>
  <si>
    <t>F3</t>
  </si>
  <si>
    <t>Proiect</t>
  </si>
  <si>
    <t>Total</t>
  </si>
  <si>
    <t>inclusiv:</t>
  </si>
  <si>
    <t>Resurse generale ale bugetului local</t>
  </si>
  <si>
    <t>Din transferuri  de la bugete de alt nivel</t>
  </si>
  <si>
    <t>Anexa4</t>
  </si>
  <si>
    <t xml:space="preserve">denumirea </t>
  </si>
  <si>
    <t>cod</t>
  </si>
  <si>
    <t>Estimat</t>
  </si>
  <si>
    <t>mii lei</t>
  </si>
  <si>
    <t>% din total</t>
  </si>
  <si>
    <t>Tabelul 1</t>
  </si>
  <si>
    <t>Structura bugetului local conform clasificatiei economice(% din total,devieri +/-)</t>
  </si>
  <si>
    <t>I.Venituri ,total</t>
  </si>
  <si>
    <t>II. Cheltuieli, total</t>
  </si>
  <si>
    <t>III.Sold bugetar</t>
  </si>
  <si>
    <t>IV.Surse de finantare,total</t>
  </si>
  <si>
    <t>Tabelul 2</t>
  </si>
  <si>
    <t>Veniturile bugetului local conform clasificatiei economice (% din total,devieri +/-)</t>
  </si>
  <si>
    <t>cod Eco (k6)</t>
  </si>
  <si>
    <t>Tabelul 3</t>
  </si>
  <si>
    <t>Cheltuielile bugetului local conform clasificatiei functionale (% din total,devieri +/-)</t>
  </si>
  <si>
    <t>cod F1-F3</t>
  </si>
  <si>
    <t>Tabelul 5</t>
  </si>
  <si>
    <t>Informatie privind efectivul de personal pe autoritati/institutii bugetare,unitati</t>
  </si>
  <si>
    <t>Imprumuturi recreditate intre bugetul de stat si bugetele locale</t>
  </si>
  <si>
    <t>Sold mijloace banesti la inceputul perioadei</t>
  </si>
  <si>
    <t>sold mijloace banesti la sfirsitul perioadei</t>
  </si>
  <si>
    <t>Secretarul Consiliului local</t>
  </si>
  <si>
    <t xml:space="preserve">Venituri total:inclusiv </t>
  </si>
  <si>
    <t>Impozit pe venit persoanele fizice</t>
  </si>
  <si>
    <t>Impozit funciar</t>
  </si>
  <si>
    <t>Impozit pe bunurile imobiliare</t>
  </si>
  <si>
    <t>Impozit pe proprietate cu carater ocazitional</t>
  </si>
  <si>
    <t>Taxe pentru servicii specifice</t>
  </si>
  <si>
    <t>Taxe si plati pentru utilizarea marfurilor si pentru parcticarea unor genuri de activitate</t>
  </si>
  <si>
    <t>Alte taxe pentru marfuri si servicii</t>
  </si>
  <si>
    <t>Dividente primite</t>
  </si>
  <si>
    <t>Renta</t>
  </si>
  <si>
    <t>Taxe si plati  administrative</t>
  </si>
  <si>
    <t>Comercializarea marfurilor si serviciilor de catre institutiile bugetare</t>
  </si>
  <si>
    <t>Amenzi si sanctiuni contraventionale</t>
  </si>
  <si>
    <t>Alte venituri</t>
  </si>
  <si>
    <t>Transferuri primite intre bugetul de stat si bugetele locale de nivelul I</t>
  </si>
  <si>
    <t>Servicii de stat cu destinatie generala</t>
  </si>
  <si>
    <t>01</t>
  </si>
  <si>
    <t>1</t>
  </si>
  <si>
    <t>2</t>
  </si>
  <si>
    <t>Exercitarea guvernarii</t>
  </si>
  <si>
    <t>Gestionarea fondurilor de rezerva si de interventie</t>
  </si>
  <si>
    <t>0301</t>
  </si>
  <si>
    <t>0802</t>
  </si>
  <si>
    <t>Gospodaria de locuinte si gospodaria serviciilor comunale</t>
  </si>
  <si>
    <t>06</t>
  </si>
  <si>
    <t>Dezvoltarea godpodariei de locuinte si serviciilor comunale</t>
  </si>
  <si>
    <t>7502</t>
  </si>
  <si>
    <t>Cultura, sport, tineret,culte si odihna</t>
  </si>
  <si>
    <t>08</t>
  </si>
  <si>
    <t>Dezvoltarea culturii</t>
  </si>
  <si>
    <t>8502</t>
  </si>
  <si>
    <t>Invatamint</t>
  </si>
  <si>
    <t>09</t>
  </si>
  <si>
    <t>Educatie timpurie</t>
  </si>
  <si>
    <t>8802</t>
  </si>
  <si>
    <t>Nr.</t>
  </si>
  <si>
    <t>x</t>
  </si>
  <si>
    <t>Impozit pe venit perosne fizice</t>
  </si>
  <si>
    <t>Impozitul funciar</t>
  </si>
  <si>
    <t>Impozitul pe bunurile imobiliare</t>
  </si>
  <si>
    <t>Impozitul pe proprietate cu caracter ocazitional</t>
  </si>
  <si>
    <t>Taxe pentru servicii specificate</t>
  </si>
  <si>
    <t>Taxe si plati pentru utilizarea marfurilor si pentru practicarea unor genuri de activitate</t>
  </si>
  <si>
    <t>Taxe si plati administrative</t>
  </si>
  <si>
    <t>Cheltuieli de personale</t>
  </si>
  <si>
    <t>Bunuri si servicii</t>
  </si>
  <si>
    <t>Prestatii sociale</t>
  </si>
  <si>
    <t>Mijloace fixe</t>
  </si>
  <si>
    <t>Stocu de materiale circulante</t>
  </si>
  <si>
    <t>Impozitul pe venit persoanelor fizice</t>
  </si>
  <si>
    <t>Impozite pe bunurile imobiliare</t>
  </si>
  <si>
    <t>impozitul pe bunurile imobiliare de la perosanele juridice</t>
  </si>
  <si>
    <t>impozitul pe bunurile imobiliare de la perosanele fizice</t>
  </si>
  <si>
    <t xml:space="preserve">Taxe locale total </t>
  </si>
  <si>
    <t xml:space="preserve">Taxa pentru amenajarea teritoriului </t>
  </si>
  <si>
    <t>Taxa pentru unitatile comerciale si/sau de prestari servicii</t>
  </si>
  <si>
    <t>Taxa pentru patenta de intreprinzator</t>
  </si>
  <si>
    <t>Alte venituri incasate in bugetul local de nivelul I</t>
  </si>
  <si>
    <t>Incasari de la prestarea serviciilor cu plata</t>
  </si>
  <si>
    <t>Transferuri curente primite cu destinatie generala intre bugetul de stat si bugetul local de nivelul I</t>
  </si>
  <si>
    <t>Transferuri curente primite cu destinatie speciala intre bugetul de stat si bugetele locale de nivelul I pentru invatamint prescolar,primar,secundar general,special si complimentare</t>
  </si>
  <si>
    <t>Autoritati legislative si executive</t>
  </si>
  <si>
    <t>0111</t>
  </si>
  <si>
    <t>Alte servicii de stat cu destinatie generala</t>
  </si>
  <si>
    <t>0169</t>
  </si>
  <si>
    <t>dezvoltarea comunala si amenajarea</t>
  </si>
  <si>
    <t>0620</t>
  </si>
  <si>
    <t>servicii in domeniul culturii</t>
  </si>
  <si>
    <t>0820</t>
  </si>
  <si>
    <t>0911</t>
  </si>
  <si>
    <t>Impozitul pe bunurile imobiliare achitate de catre persoanele juridice si fizice inregistrate in calitate de intreprinzator din valoarea estimata</t>
  </si>
  <si>
    <t>Impozitul pe bunurile imobiliare achitate de catre persoanele fizice cetateni din valoarea estimata a bunurilor</t>
  </si>
  <si>
    <t>Aprovizionarea cu apa si canalizare</t>
  </si>
  <si>
    <t>7503</t>
  </si>
  <si>
    <t>aprovizionarea cu apa</t>
  </si>
  <si>
    <t>0630</t>
  </si>
  <si>
    <t>Soldul mijloacelor banesti la inceputul perioadei</t>
  </si>
  <si>
    <t>soldul mijloacelor banesti</t>
  </si>
  <si>
    <t>1070</t>
  </si>
  <si>
    <t>Protectie impotriva excluziunii sociale</t>
  </si>
  <si>
    <t>invatamint gimnazial</t>
  </si>
  <si>
    <t>aparatul primarului</t>
  </si>
  <si>
    <t>gradinita</t>
  </si>
  <si>
    <t>biblioteca</t>
  </si>
  <si>
    <t>autoritati executive</t>
  </si>
  <si>
    <t>cod ECO K6</t>
  </si>
  <si>
    <t>suma</t>
  </si>
  <si>
    <t>Transferuri curente primite cu destinatie speciala intre bugetele locale de nivelul I pentru invatamint prescolar,primar,secundar general,special si complimentar</t>
  </si>
  <si>
    <t>1.Cheltuieli</t>
  </si>
  <si>
    <t>2.Active nemateriale</t>
  </si>
  <si>
    <t>dezvoltarea drumurilor</t>
  </si>
  <si>
    <t>Transport rutier</t>
  </si>
  <si>
    <t>04</t>
  </si>
  <si>
    <t>Dezvoltarea drumurilor</t>
  </si>
  <si>
    <t>Anexa nr.5</t>
  </si>
  <si>
    <t xml:space="preserve">Denumirea </t>
  </si>
  <si>
    <t>Cod ORG1/ORG2</t>
  </si>
  <si>
    <t>Efectivul de personal,unitati</t>
  </si>
  <si>
    <t>3</t>
  </si>
  <si>
    <t>Primăria Brinzeni- aparat</t>
  </si>
  <si>
    <t>Grădiniţa Brinzeni</t>
  </si>
  <si>
    <t>Biblioteca Brinzeni</t>
  </si>
  <si>
    <t>Autoritati executive</t>
  </si>
  <si>
    <t>1,5</t>
  </si>
  <si>
    <t>Anexa 6</t>
  </si>
  <si>
    <t>Anexa nr.7</t>
  </si>
  <si>
    <t>Resurse colectate</t>
  </si>
  <si>
    <t>aprobate de către instituţiile publice finanţate</t>
  </si>
  <si>
    <t>Nr. d/o</t>
  </si>
  <si>
    <t>Denumirea instituţiei şi a tipurilor de mijloace speciale</t>
  </si>
  <si>
    <t>Suma preconizată spre încasare (mii lei)</t>
  </si>
  <si>
    <r>
      <t xml:space="preserve">  1.</t>
    </r>
    <r>
      <rPr>
        <b/>
        <sz val="7"/>
        <rFont val="Times New Roman"/>
        <family val="1"/>
        <charset val="204"/>
      </rPr>
      <t xml:space="preserve">     </t>
    </r>
    <r>
      <rPr>
        <b/>
        <sz val="14"/>
        <rFont val="Times New Roman"/>
        <family val="1"/>
        <charset val="204"/>
      </rPr>
      <t> </t>
    </r>
  </si>
  <si>
    <t>TOTAL</t>
  </si>
  <si>
    <t>Gradinita Brinzeni</t>
  </si>
  <si>
    <t>Anexa 8</t>
  </si>
  <si>
    <t xml:space="preserve">Nomenclatorul tarifelor pentru serviciile prestate contra plată  </t>
  </si>
  <si>
    <t>Denumirea actelor normative</t>
  </si>
  <si>
    <t>Costul serviciilor</t>
  </si>
  <si>
    <t>d/o</t>
  </si>
  <si>
    <t>1.       </t>
  </si>
  <si>
    <t xml:space="preserve"> de către instituţiile bugetare, finanţate de la bugetul local  Brinzeni</t>
  </si>
  <si>
    <t>Impozitul funciar al persoanelor juridice si fizice inregistrate in calitate de intreprinzator</t>
  </si>
  <si>
    <t>Impozitul funciar al persoanelor fizice-cetateni</t>
  </si>
  <si>
    <t>Alte cheltuieli</t>
  </si>
  <si>
    <t>0431</t>
  </si>
  <si>
    <t>0921</t>
  </si>
  <si>
    <t>Invatamint Gimnazial</t>
  </si>
  <si>
    <t>Aparatul Primarului</t>
  </si>
  <si>
    <t>Protectia sociala</t>
  </si>
  <si>
    <t>10</t>
  </si>
  <si>
    <t>9012</t>
  </si>
  <si>
    <t xml:space="preserve"> Protectie sociala in cazuri exceptionale</t>
  </si>
  <si>
    <t>2.1</t>
  </si>
  <si>
    <t>Aprovizionarea cu apa</t>
  </si>
  <si>
    <t>8602</t>
  </si>
  <si>
    <t>Sport</t>
  </si>
  <si>
    <t>la decizia Consiliului local Brinzeni</t>
  </si>
  <si>
    <t>Balan Tatiana</t>
  </si>
  <si>
    <t xml:space="preserve">Secretarul Consiliului local                                               Balan Tatiana            </t>
  </si>
  <si>
    <t>aprobat</t>
  </si>
  <si>
    <t>Impozitul pe venit persoanelor fizice spre plata/achitat</t>
  </si>
  <si>
    <t xml:space="preserve">aprobat </t>
  </si>
  <si>
    <t>Taxa pentru extragerea mineralelor utile</t>
  </si>
  <si>
    <t>Alte transferuri curente primite cu destinatie generala intre bugetul de stat si bugetele locale de nivelul 1</t>
  </si>
  <si>
    <t>2,5</t>
  </si>
  <si>
    <t>iluminarea stradala</t>
  </si>
  <si>
    <t>0640</t>
  </si>
  <si>
    <t>centrul cultural</t>
  </si>
  <si>
    <t>pe anul 2026</t>
  </si>
  <si>
    <t>Plata părinţilor pentru alimentarea copiilor de vîrstă preşcolară (lei/copil/zi) 14,6 lei virsta 3-7 ani.                   11,8 lei virsta pina la 3 ani</t>
  </si>
  <si>
    <t>particularitatile privind elaborarea de catre APL a proiectelor bugetelor locale pentru anul 2026</t>
  </si>
  <si>
    <t>de la bugetul local Brinzeni pentru anul 2026</t>
  </si>
  <si>
    <t>2.2</t>
  </si>
  <si>
    <t>nr.____ din __________ 2025</t>
  </si>
  <si>
    <t>nr.____ din ___ _______ 2025</t>
  </si>
  <si>
    <t>nr.____ din ___ ______ 2025</t>
  </si>
  <si>
    <t>Transferuri de la bugetul de stat Primaria Brinzeni anul 2026</t>
  </si>
  <si>
    <t>nr.____ din ____________2025</t>
  </si>
  <si>
    <t>Efectivul -limita a unităților de personal pe autoritațile /instituțiile finanţate din bugetul local Brinzeni pentru anul 2026</t>
  </si>
  <si>
    <t>Centrul cultural Brinzeni</t>
  </si>
  <si>
    <t>nr.____ din ___________ 2025</t>
  </si>
  <si>
    <t>Sinteza proiectelor de investitii capitale ale bugetului local Primaria Brinzeni pe anul 2026</t>
  </si>
  <si>
    <t>nr.____ din ____________ 2025</t>
  </si>
  <si>
    <t>Resursele si cheltuielile bugetului local Primaria Brinzeni pe anul 2026 conform clasificatiei functionale si pe programe</t>
  </si>
  <si>
    <t>7505</t>
  </si>
  <si>
    <t>Iluminarea stradala</t>
  </si>
  <si>
    <t>nr.____ din __ ________2025</t>
  </si>
  <si>
    <t>Sinteza  veniturilor bugetului local Primaria Brinzeni pe anul 2026</t>
  </si>
  <si>
    <t>nr.____ din ___________2025</t>
  </si>
  <si>
    <t>Indicatorii generali si sursele de finantare ale bugetului local Primaria Brinzeni pe anul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</si>
</sst>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1" xfId="0" applyFont="1" applyBorder="1"/>
    <xf numFmtId="0" fontId="3" fillId="2" borderId="1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5" fillId="0" borderId="1" xfId="0" applyFont="1" applyBorder="1"/>
    <xf numFmtId="0" fontId="6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textRotation="90"/>
    </xf>
    <xf numFmtId="0" fontId="6" fillId="0" borderId="1" xfId="0" applyFont="1" applyBorder="1" applyAlignment="1">
      <alignment wrapText="1"/>
    </xf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49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3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vertical="center"/>
    </xf>
    <xf numFmtId="2" fontId="4" fillId="0" borderId="1" xfId="0" applyNumberFormat="1" applyFont="1" applyBorder="1"/>
    <xf numFmtId="49" fontId="1" fillId="0" borderId="1" xfId="0" applyNumberFormat="1" applyFont="1" applyBorder="1"/>
    <xf numFmtId="0" fontId="3" fillId="0" borderId="1" xfId="0" applyFont="1" applyBorder="1"/>
    <xf numFmtId="0" fontId="7" fillId="0" borderId="1" xfId="0" applyFont="1" applyBorder="1"/>
    <xf numFmtId="0" fontId="6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9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right"/>
    </xf>
    <xf numFmtId="0" fontId="10" fillId="0" borderId="0" xfId="0" applyFont="1"/>
    <xf numFmtId="0" fontId="10" fillId="3" borderId="0" xfId="0" applyFont="1" applyFill="1" applyAlignment="1">
      <alignment horizontal="right"/>
    </xf>
    <xf numFmtId="0" fontId="9" fillId="0" borderId="0" xfId="0" applyFont="1" applyAlignment="1">
      <alignment horizontal="center"/>
    </xf>
    <xf numFmtId="0" fontId="11" fillId="3" borderId="0" xfId="0" applyFont="1" applyFill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0" borderId="0" xfId="0" applyFont="1"/>
    <xf numFmtId="0" fontId="9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49" fontId="9" fillId="0" borderId="1" xfId="0" applyNumberFormat="1" applyFont="1" applyBorder="1"/>
    <xf numFmtId="0" fontId="2" fillId="0" borderId="6" xfId="0" applyFont="1" applyBorder="1"/>
    <xf numFmtId="0" fontId="11" fillId="0" borderId="1" xfId="0" applyFont="1" applyBorder="1" applyAlignment="1">
      <alignment horizontal="center"/>
    </xf>
    <xf numFmtId="2" fontId="11" fillId="3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12" fillId="0" borderId="0" xfId="0" applyFont="1"/>
    <xf numFmtId="0" fontId="15" fillId="0" borderId="0" xfId="0" applyFont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right"/>
    </xf>
    <xf numFmtId="0" fontId="18" fillId="0" borderId="0" xfId="0" applyFont="1" applyAlignment="1">
      <alignment vertical="center"/>
    </xf>
    <xf numFmtId="0" fontId="2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1" fillId="3" borderId="0" xfId="0" applyFont="1" applyFill="1" applyAlignment="1">
      <alignment horizontal="center"/>
    </xf>
    <xf numFmtId="0" fontId="12" fillId="0" borderId="11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7" fillId="3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1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9" fontId="1" fillId="0" borderId="11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9" fillId="0" borderId="12" xfId="0" applyFont="1" applyBorder="1"/>
    <xf numFmtId="0" fontId="9" fillId="0" borderId="13" xfId="0" applyFont="1" applyBorder="1"/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22"/>
  <sheetViews>
    <sheetView workbookViewId="0">
      <selection activeCell="D14" sqref="D14"/>
    </sheetView>
  </sheetViews>
  <sheetFormatPr defaultColWidth="9.140625" defaultRowHeight="15" x14ac:dyDescent="0.25"/>
  <cols>
    <col min="1" max="1" width="9.140625" style="45"/>
    <col min="2" max="2" width="41.140625" style="45" customWidth="1"/>
    <col min="3" max="3" width="14.28515625" style="45" customWidth="1"/>
    <col min="4" max="4" width="16.7109375" style="45" customWidth="1"/>
    <col min="5" max="16384" width="9.140625" style="45"/>
  </cols>
  <sheetData>
    <row r="2" spans="1:5" x14ac:dyDescent="0.25">
      <c r="D2" s="84" t="s">
        <v>8</v>
      </c>
      <c r="E2" s="84"/>
    </row>
    <row r="3" spans="1:5" x14ac:dyDescent="0.25">
      <c r="C3" s="85" t="s">
        <v>195</v>
      </c>
      <c r="D3" s="85"/>
      <c r="E3" s="85"/>
    </row>
    <row r="4" spans="1:5" x14ac:dyDescent="0.25">
      <c r="C4" s="85" t="s">
        <v>227</v>
      </c>
      <c r="D4" s="85"/>
      <c r="E4" s="85"/>
    </row>
    <row r="5" spans="1:5" x14ac:dyDescent="0.25">
      <c r="D5" s="49"/>
      <c r="E5" s="49"/>
    </row>
    <row r="6" spans="1:5" ht="45.75" customHeight="1" x14ac:dyDescent="0.3">
      <c r="A6" s="83" t="s">
        <v>228</v>
      </c>
      <c r="B6" s="83"/>
      <c r="C6" s="83"/>
      <c r="D6" s="83"/>
      <c r="E6" s="83"/>
    </row>
    <row r="8" spans="1:5" ht="27" customHeight="1" x14ac:dyDescent="0.3">
      <c r="B8" s="2" t="s">
        <v>0</v>
      </c>
      <c r="C8" s="2" t="s">
        <v>1</v>
      </c>
      <c r="D8" s="2" t="s">
        <v>2</v>
      </c>
    </row>
    <row r="9" spans="1:5" ht="15.75" x14ac:dyDescent="0.25">
      <c r="B9" s="3" t="s">
        <v>3</v>
      </c>
      <c r="C9" s="4">
        <v>1</v>
      </c>
      <c r="D9" s="3">
        <v>6309.2</v>
      </c>
    </row>
    <row r="10" spans="1:5" ht="15.75" x14ac:dyDescent="0.25">
      <c r="B10" s="1" t="s">
        <v>4</v>
      </c>
      <c r="C10" s="5"/>
      <c r="D10" s="1">
        <v>2293.8000000000002</v>
      </c>
    </row>
    <row r="11" spans="1:5" ht="15.75" x14ac:dyDescent="0.25">
      <c r="B11" s="3" t="s">
        <v>5</v>
      </c>
      <c r="C11" s="4" t="s">
        <v>10</v>
      </c>
      <c r="D11" s="3">
        <f>D12+D13</f>
        <v>6309.2</v>
      </c>
    </row>
    <row r="12" spans="1:5" ht="15.75" x14ac:dyDescent="0.25">
      <c r="B12" s="3" t="s">
        <v>147</v>
      </c>
      <c r="C12" s="4">
        <v>2</v>
      </c>
      <c r="D12" s="3">
        <v>4787.5</v>
      </c>
    </row>
    <row r="13" spans="1:5" ht="15.75" x14ac:dyDescent="0.25">
      <c r="B13" s="3" t="s">
        <v>148</v>
      </c>
      <c r="C13" s="4">
        <v>3</v>
      </c>
      <c r="D13" s="3">
        <v>1521.7</v>
      </c>
    </row>
    <row r="14" spans="1:5" ht="15.75" x14ac:dyDescent="0.25">
      <c r="B14" s="3" t="s">
        <v>6</v>
      </c>
      <c r="C14" s="4" t="s">
        <v>11</v>
      </c>
      <c r="D14" s="3">
        <v>0</v>
      </c>
    </row>
    <row r="15" spans="1:5" ht="15.75" x14ac:dyDescent="0.25">
      <c r="B15" s="3" t="s">
        <v>7</v>
      </c>
      <c r="C15" s="4" t="s">
        <v>12</v>
      </c>
      <c r="D15" s="3"/>
    </row>
    <row r="16" spans="1:5" ht="15.75" x14ac:dyDescent="0.25">
      <c r="B16" s="1" t="s">
        <v>9</v>
      </c>
      <c r="C16" s="5"/>
      <c r="D16" s="1"/>
    </row>
    <row r="17" spans="2:4" ht="31.5" x14ac:dyDescent="0.25">
      <c r="B17" s="12" t="s">
        <v>55</v>
      </c>
      <c r="C17" s="1">
        <v>561</v>
      </c>
      <c r="D17" s="1"/>
    </row>
    <row r="18" spans="2:4" ht="15.75" x14ac:dyDescent="0.25">
      <c r="B18" s="1" t="s">
        <v>56</v>
      </c>
      <c r="C18" s="1">
        <v>910</v>
      </c>
      <c r="D18" s="1"/>
    </row>
    <row r="19" spans="2:4" ht="15.75" x14ac:dyDescent="0.25">
      <c r="B19" s="1" t="s">
        <v>57</v>
      </c>
      <c r="C19" s="1">
        <v>930</v>
      </c>
      <c r="D19" s="1"/>
    </row>
    <row r="22" spans="2:4" ht="18.75" x14ac:dyDescent="0.3">
      <c r="B22" s="19" t="s">
        <v>58</v>
      </c>
      <c r="C22" s="19"/>
      <c r="D22" s="19" t="s">
        <v>196</v>
      </c>
    </row>
  </sheetData>
  <mergeCells count="4">
    <mergeCell ref="A6:E6"/>
    <mergeCell ref="D2:E2"/>
    <mergeCell ref="C3:E3"/>
    <mergeCell ref="C4:E4"/>
  </mergeCells>
  <pageMargins left="0" right="0" top="0.74803149606299213" bottom="0.74803149606299213" header="0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H29"/>
  <sheetViews>
    <sheetView topLeftCell="A12" workbookViewId="0">
      <selection activeCell="M26" sqref="M26"/>
    </sheetView>
  </sheetViews>
  <sheetFormatPr defaultColWidth="9.140625" defaultRowHeight="15" x14ac:dyDescent="0.25"/>
  <cols>
    <col min="1" max="1" width="41.5703125" style="45" customWidth="1"/>
    <col min="2" max="2" width="11.42578125" style="45" customWidth="1"/>
    <col min="3" max="16384" width="9.140625" style="45"/>
  </cols>
  <sheetData>
    <row r="2" spans="1:8" x14ac:dyDescent="0.25">
      <c r="G2" s="85" t="s">
        <v>47</v>
      </c>
      <c r="H2" s="85"/>
    </row>
    <row r="3" spans="1:8" ht="18.75" x14ac:dyDescent="0.3">
      <c r="A3" s="86" t="s">
        <v>48</v>
      </c>
      <c r="B3" s="86"/>
      <c r="C3" s="86"/>
      <c r="D3" s="86"/>
      <c r="E3" s="86"/>
      <c r="F3" s="86"/>
      <c r="G3" s="86"/>
      <c r="H3" s="86"/>
    </row>
    <row r="5" spans="1:8" ht="15.75" customHeight="1" x14ac:dyDescent="0.25">
      <c r="A5" s="127" t="s">
        <v>36</v>
      </c>
      <c r="B5" s="127" t="s">
        <v>49</v>
      </c>
      <c r="C5" s="125">
        <v>2026</v>
      </c>
      <c r="D5" s="126"/>
      <c r="E5" s="125">
        <v>2027</v>
      </c>
      <c r="F5" s="126"/>
      <c r="G5" s="125">
        <v>2028</v>
      </c>
      <c r="H5" s="126"/>
    </row>
    <row r="6" spans="1:8" ht="15.75" x14ac:dyDescent="0.25">
      <c r="A6" s="128"/>
      <c r="B6" s="128"/>
      <c r="C6" s="125" t="s">
        <v>198</v>
      </c>
      <c r="D6" s="126"/>
      <c r="E6" s="125" t="s">
        <v>38</v>
      </c>
      <c r="F6" s="126"/>
      <c r="G6" s="125" t="s">
        <v>38</v>
      </c>
      <c r="H6" s="126"/>
    </row>
    <row r="7" spans="1:8" ht="64.5" customHeight="1" x14ac:dyDescent="0.25">
      <c r="A7" s="129"/>
      <c r="B7" s="129"/>
      <c r="C7" s="15" t="s">
        <v>39</v>
      </c>
      <c r="D7" s="15" t="s">
        <v>40</v>
      </c>
      <c r="E7" s="15" t="s">
        <v>39</v>
      </c>
      <c r="F7" s="15" t="s">
        <v>40</v>
      </c>
      <c r="G7" s="15" t="s">
        <v>39</v>
      </c>
      <c r="H7" s="15" t="s">
        <v>40</v>
      </c>
    </row>
    <row r="8" spans="1:8" ht="15.75" x14ac:dyDescent="0.25">
      <c r="A8" s="3" t="s">
        <v>43</v>
      </c>
      <c r="B8" s="31">
        <v>1</v>
      </c>
      <c r="C8" s="34">
        <f>C9+C11+C19+C20+C21+C22+C23+C24+C25+C26+C27+C18+C10</f>
        <v>6309.1999999999989</v>
      </c>
      <c r="D8" s="34">
        <f t="shared" ref="D8:H8" si="0">D9+D11+D19+D20+D21+D22+D23+D24+D25+D26+D27+D18+D10</f>
        <v>100.00000000000001</v>
      </c>
      <c r="E8" s="34">
        <f>E9+E11+E19+E20+E21+E22+E23+E24+E25+E26+E27+E18+E10</f>
        <v>6186.8</v>
      </c>
      <c r="F8" s="34">
        <f t="shared" si="0"/>
        <v>102.93974267795953</v>
      </c>
      <c r="G8" s="34">
        <f t="shared" si="0"/>
        <v>6274.7999999999993</v>
      </c>
      <c r="H8" s="34">
        <f t="shared" si="0"/>
        <v>102.88668515331167</v>
      </c>
    </row>
    <row r="9" spans="1:8" ht="22.5" customHeight="1" x14ac:dyDescent="0.25">
      <c r="A9" s="12" t="s">
        <v>108</v>
      </c>
      <c r="B9" s="30">
        <v>111110</v>
      </c>
      <c r="C9" s="32">
        <v>2570.5</v>
      </c>
      <c r="D9" s="34">
        <f>C9*100/C8</f>
        <v>40.742090914854508</v>
      </c>
      <c r="E9" s="32">
        <v>2370.5</v>
      </c>
      <c r="F9" s="34">
        <f>E9*100/E8</f>
        <v>38.315445787806297</v>
      </c>
      <c r="G9" s="32">
        <v>2370.5</v>
      </c>
      <c r="H9" s="34">
        <f>G9*100/G8</f>
        <v>37.778096513036274</v>
      </c>
    </row>
    <row r="10" spans="1:8" ht="32.25" customHeight="1" x14ac:dyDescent="0.25">
      <c r="A10" s="12" t="s">
        <v>199</v>
      </c>
      <c r="B10" s="30">
        <v>111121</v>
      </c>
      <c r="C10" s="32">
        <v>50</v>
      </c>
      <c r="D10" s="34">
        <f>C10*100/C8</f>
        <v>0.79249350155328735</v>
      </c>
      <c r="E10" s="32">
        <v>50</v>
      </c>
      <c r="F10" s="34">
        <f>E10*100/E8</f>
        <v>0.80817223766729163</v>
      </c>
      <c r="G10" s="32">
        <v>50</v>
      </c>
      <c r="H10" s="34">
        <f>G10*100/G8</f>
        <v>0.79683814623573668</v>
      </c>
    </row>
    <row r="11" spans="1:8" ht="24" customHeight="1" x14ac:dyDescent="0.25">
      <c r="A11" s="12" t="s">
        <v>109</v>
      </c>
      <c r="B11" s="30">
        <v>113000</v>
      </c>
      <c r="C11" s="34">
        <f t="shared" ref="C11:H11" si="1">C12+C13+C14+C15+C16+C17</f>
        <v>348.7</v>
      </c>
      <c r="D11" s="34">
        <f t="shared" si="1"/>
        <v>5.5268496798326261</v>
      </c>
      <c r="E11" s="34">
        <f t="shared" si="1"/>
        <v>348.7</v>
      </c>
      <c r="F11" s="34">
        <f t="shared" si="1"/>
        <v>8.5759358634512193</v>
      </c>
      <c r="G11" s="34">
        <f t="shared" si="1"/>
        <v>348.7</v>
      </c>
      <c r="H11" s="34">
        <f t="shared" si="1"/>
        <v>8.443834385159688</v>
      </c>
    </row>
    <row r="12" spans="1:8" ht="36" customHeight="1" x14ac:dyDescent="0.25">
      <c r="A12" s="12" t="s">
        <v>180</v>
      </c>
      <c r="B12" s="30">
        <v>113161</v>
      </c>
      <c r="C12" s="32">
        <v>200</v>
      </c>
      <c r="D12" s="34">
        <f>C12*100/C8</f>
        <v>3.1699740062131494</v>
      </c>
      <c r="E12" s="32">
        <v>200</v>
      </c>
      <c r="F12" s="34">
        <v>6.27</v>
      </c>
      <c r="G12" s="32">
        <v>200</v>
      </c>
      <c r="H12" s="34">
        <v>6.16</v>
      </c>
    </row>
    <row r="13" spans="1:8" ht="18.75" customHeight="1" x14ac:dyDescent="0.25">
      <c r="A13" s="12" t="s">
        <v>181</v>
      </c>
      <c r="B13" s="30">
        <v>113171</v>
      </c>
      <c r="C13" s="32">
        <v>51.2</v>
      </c>
      <c r="D13" s="34">
        <f>C13*100/C8</f>
        <v>0.81151334559056632</v>
      </c>
      <c r="E13" s="32">
        <v>51.2</v>
      </c>
      <c r="F13" s="34">
        <v>0.73</v>
      </c>
      <c r="G13" s="32">
        <v>51.2</v>
      </c>
      <c r="H13" s="34">
        <v>0.73</v>
      </c>
    </row>
    <row r="14" spans="1:8" ht="28.5" customHeight="1" x14ac:dyDescent="0.25">
      <c r="A14" s="12" t="s">
        <v>110</v>
      </c>
      <c r="B14" s="30">
        <v>113210</v>
      </c>
      <c r="C14" s="32">
        <v>5</v>
      </c>
      <c r="D14" s="34">
        <f>C14*100/C8</f>
        <v>7.9249350155328746E-2</v>
      </c>
      <c r="E14" s="32">
        <v>5</v>
      </c>
      <c r="F14" s="34">
        <f>E14*100/E8</f>
        <v>8.081722376672916E-2</v>
      </c>
      <c r="G14" s="32">
        <v>5</v>
      </c>
      <c r="H14" s="34">
        <f>G14*100/G8</f>
        <v>7.9683814623573671E-2</v>
      </c>
    </row>
    <row r="15" spans="1:8" ht="32.25" customHeight="1" x14ac:dyDescent="0.25">
      <c r="A15" s="12" t="s">
        <v>111</v>
      </c>
      <c r="B15" s="30">
        <v>113220</v>
      </c>
      <c r="C15" s="32">
        <v>15</v>
      </c>
      <c r="D15" s="34">
        <f>C15*100/C8</f>
        <v>0.23774805046598621</v>
      </c>
      <c r="E15" s="32">
        <v>15</v>
      </c>
      <c r="F15" s="34">
        <f>E15*100/E8</f>
        <v>0.24245167130018749</v>
      </c>
      <c r="G15" s="32">
        <v>15</v>
      </c>
      <c r="H15" s="34">
        <f>G15*100/G8</f>
        <v>0.239051443870721</v>
      </c>
    </row>
    <row r="16" spans="1:8" ht="45" customHeight="1" x14ac:dyDescent="0.25">
      <c r="A16" s="12" t="s">
        <v>129</v>
      </c>
      <c r="B16" s="30">
        <v>113230</v>
      </c>
      <c r="C16" s="32">
        <v>75</v>
      </c>
      <c r="D16" s="34">
        <f>C16*100/C8</f>
        <v>1.1887402523299311</v>
      </c>
      <c r="E16" s="32">
        <v>75</v>
      </c>
      <c r="F16" s="34">
        <f>E16*100/E8</f>
        <v>1.2122583565009375</v>
      </c>
      <c r="G16" s="32">
        <v>75</v>
      </c>
      <c r="H16" s="34">
        <f>G16*100/G8</f>
        <v>1.1952572193536051</v>
      </c>
    </row>
    <row r="17" spans="1:8" ht="50.25" customHeight="1" x14ac:dyDescent="0.25">
      <c r="A17" s="12" t="s">
        <v>130</v>
      </c>
      <c r="B17" s="30">
        <v>113240</v>
      </c>
      <c r="C17" s="32">
        <v>2.5</v>
      </c>
      <c r="D17" s="34">
        <f>C17*100/C8</f>
        <v>3.9624675077664373E-2</v>
      </c>
      <c r="E17" s="32">
        <v>2.5</v>
      </c>
      <c r="F17" s="34">
        <f>E17*100/E8</f>
        <v>4.040861188336458E-2</v>
      </c>
      <c r="G17" s="32">
        <v>2.5</v>
      </c>
      <c r="H17" s="34">
        <f>G17*100/G8</f>
        <v>3.9841907311786835E-2</v>
      </c>
    </row>
    <row r="18" spans="1:8" ht="15.75" x14ac:dyDescent="0.25">
      <c r="A18" s="12" t="s">
        <v>112</v>
      </c>
      <c r="B18" s="30">
        <v>141522</v>
      </c>
      <c r="C18" s="32">
        <v>38.5</v>
      </c>
      <c r="D18" s="34">
        <f>C18*100/C8</f>
        <v>0.61021999619603129</v>
      </c>
      <c r="E18" s="32">
        <v>38.5</v>
      </c>
      <c r="F18" s="34">
        <f>E18*100/E8</f>
        <v>0.6222926230038146</v>
      </c>
      <c r="G18" s="32">
        <v>38.5</v>
      </c>
      <c r="H18" s="34">
        <f>G18*100/G8</f>
        <v>0.61356537260151722</v>
      </c>
    </row>
    <row r="19" spans="1:8" ht="15.75" x14ac:dyDescent="0.25">
      <c r="A19" s="12" t="s">
        <v>113</v>
      </c>
      <c r="B19" s="30">
        <v>114412</v>
      </c>
      <c r="C19" s="32">
        <v>12</v>
      </c>
      <c r="D19" s="34">
        <f>C19*100/C8</f>
        <v>0.19019844037278896</v>
      </c>
      <c r="E19" s="32">
        <v>12</v>
      </c>
      <c r="F19" s="34">
        <f>E19*100/E8</f>
        <v>0.19396133704014998</v>
      </c>
      <c r="G19" s="32">
        <v>12</v>
      </c>
      <c r="H19" s="34">
        <f>G19*100/G8</f>
        <v>0.1912411550965768</v>
      </c>
    </row>
    <row r="20" spans="1:8" ht="31.5" x14ac:dyDescent="0.25">
      <c r="A20" s="12" t="s">
        <v>114</v>
      </c>
      <c r="B20" s="30">
        <v>114418</v>
      </c>
      <c r="C20" s="32">
        <v>54</v>
      </c>
      <c r="D20" s="34">
        <f>C20*100/C8</f>
        <v>0.85589298167755035</v>
      </c>
      <c r="E20" s="32">
        <v>54</v>
      </c>
      <c r="F20" s="34">
        <f>E20*100/E8</f>
        <v>0.87282601668067494</v>
      </c>
      <c r="G20" s="32">
        <v>54</v>
      </c>
      <c r="H20" s="34">
        <f>G20*100/G8</f>
        <v>0.86058519793459565</v>
      </c>
    </row>
    <row r="21" spans="1:8" ht="15.75" x14ac:dyDescent="0.25">
      <c r="A21" s="12" t="s">
        <v>115</v>
      </c>
      <c r="B21" s="30">
        <v>141533</v>
      </c>
      <c r="C21" s="32"/>
      <c r="D21" s="34">
        <f>C21*100/C8</f>
        <v>0</v>
      </c>
      <c r="E21" s="32"/>
      <c r="F21" s="34">
        <f>E21*100/E8</f>
        <v>0</v>
      </c>
      <c r="G21" s="32"/>
      <c r="H21" s="34">
        <f>G21*100/G8</f>
        <v>0</v>
      </c>
    </row>
    <row r="22" spans="1:8" ht="15.75" x14ac:dyDescent="0.25">
      <c r="A22" s="12" t="s">
        <v>201</v>
      </c>
      <c r="B22" s="30">
        <v>114612</v>
      </c>
      <c r="C22" s="32">
        <v>800</v>
      </c>
      <c r="D22" s="34">
        <f>C22*100/C8</f>
        <v>12.679896024852598</v>
      </c>
      <c r="E22" s="32">
        <v>800</v>
      </c>
      <c r="F22" s="34">
        <f>E22*100/E8</f>
        <v>12.930755802676666</v>
      </c>
      <c r="G22" s="32">
        <v>800</v>
      </c>
      <c r="H22" s="34">
        <f>G22*100/G8</f>
        <v>12.749410339771787</v>
      </c>
    </row>
    <row r="23" spans="1:8" ht="22.5" customHeight="1" x14ac:dyDescent="0.25">
      <c r="A23" s="12" t="s">
        <v>116</v>
      </c>
      <c r="B23" s="30">
        <v>145142</v>
      </c>
      <c r="C23" s="32">
        <v>6.7</v>
      </c>
      <c r="D23" s="34">
        <f>C23*100/C8</f>
        <v>0.10619412920814052</v>
      </c>
      <c r="E23" s="32">
        <v>6.7</v>
      </c>
      <c r="F23" s="34">
        <f>E23*100/E8</f>
        <v>0.10829507984741708</v>
      </c>
      <c r="G23" s="32">
        <v>6.7</v>
      </c>
      <c r="H23" s="34">
        <f>G23*100/G8</f>
        <v>0.10677631159558872</v>
      </c>
    </row>
    <row r="24" spans="1:8" ht="22.5" customHeight="1" x14ac:dyDescent="0.25">
      <c r="A24" s="12" t="s">
        <v>117</v>
      </c>
      <c r="B24" s="30">
        <v>142310</v>
      </c>
      <c r="C24" s="32">
        <v>135</v>
      </c>
      <c r="D24" s="34">
        <f>C24*100/C8</f>
        <v>2.1397324541938758</v>
      </c>
      <c r="E24" s="32">
        <v>135</v>
      </c>
      <c r="F24" s="34">
        <f>E24*100/E8</f>
        <v>2.1820650417016876</v>
      </c>
      <c r="G24" s="32">
        <v>135</v>
      </c>
      <c r="H24" s="34">
        <f>G24*100/G8</f>
        <v>2.1514629948364892</v>
      </c>
    </row>
    <row r="25" spans="1:8" ht="51" customHeight="1" x14ac:dyDescent="0.25">
      <c r="A25" s="12" t="s">
        <v>118</v>
      </c>
      <c r="B25" s="30">
        <v>191231</v>
      </c>
      <c r="C25" s="32">
        <v>442.9</v>
      </c>
      <c r="D25" s="34">
        <f>C25*100/C8</f>
        <v>7.01990743675902</v>
      </c>
      <c r="E25" s="32">
        <v>489.6</v>
      </c>
      <c r="F25" s="34">
        <f>E25*100/E8</f>
        <v>7.9136225512381193</v>
      </c>
      <c r="G25" s="32">
        <v>549.79999999999995</v>
      </c>
      <c r="H25" s="34">
        <f>G25*100/G8</f>
        <v>8.76203225600816</v>
      </c>
    </row>
    <row r="26" spans="1:8" ht="77.25" customHeight="1" x14ac:dyDescent="0.25">
      <c r="A26" s="12" t="s">
        <v>119</v>
      </c>
      <c r="B26" s="30">
        <v>191211</v>
      </c>
      <c r="C26" s="32">
        <v>1423</v>
      </c>
      <c r="D26" s="34">
        <f>C26*100/C8</f>
        <v>22.55436505420656</v>
      </c>
      <c r="E26" s="32">
        <v>1430.2</v>
      </c>
      <c r="F26" s="34">
        <f>E26*100/E8</f>
        <v>23.116958686235211</v>
      </c>
      <c r="G26" s="32">
        <v>1437.7</v>
      </c>
      <c r="H26" s="34">
        <f>G26*100/G8</f>
        <v>22.912284056862372</v>
      </c>
    </row>
    <row r="27" spans="1:8" ht="45.75" customHeight="1" x14ac:dyDescent="0.25">
      <c r="A27" s="64" t="s">
        <v>202</v>
      </c>
      <c r="B27" s="82">
        <v>191239</v>
      </c>
      <c r="C27" s="66">
        <v>427.9</v>
      </c>
      <c r="D27" s="67">
        <f>C27*100/C8</f>
        <v>6.7821593862930332</v>
      </c>
      <c r="E27" s="66">
        <v>451.6</v>
      </c>
      <c r="F27" s="67">
        <f>E27*100/E8</f>
        <v>7.2994116506109776</v>
      </c>
      <c r="G27" s="66">
        <v>471.9</v>
      </c>
      <c r="H27" s="67">
        <f>G27*100/G8</f>
        <v>7.5205584241728829</v>
      </c>
    </row>
    <row r="29" spans="1:8" ht="18.75" x14ac:dyDescent="0.3">
      <c r="A29" s="73" t="s">
        <v>58</v>
      </c>
      <c r="B29" s="73"/>
      <c r="C29" s="123" t="s">
        <v>196</v>
      </c>
      <c r="D29" s="123"/>
      <c r="E29" s="123"/>
      <c r="F29" s="123"/>
      <c r="G29" s="123"/>
      <c r="H29"/>
    </row>
  </sheetData>
  <mergeCells count="11">
    <mergeCell ref="C29:G29"/>
    <mergeCell ref="G2:H2"/>
    <mergeCell ref="A3:H3"/>
    <mergeCell ref="A5:A7"/>
    <mergeCell ref="B5:B7"/>
    <mergeCell ref="C5:D5"/>
    <mergeCell ref="E5:F5"/>
    <mergeCell ref="G5:H5"/>
    <mergeCell ref="C6:D6"/>
    <mergeCell ref="E6:F6"/>
    <mergeCell ref="G6:H6"/>
  </mergeCells>
  <pageMargins left="0" right="0" top="0" bottom="0" header="0" footer="0"/>
  <pageSetup paperSize="9" scale="92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H20"/>
  <sheetViews>
    <sheetView workbookViewId="0">
      <selection activeCell="C14" sqref="C14"/>
    </sheetView>
  </sheetViews>
  <sheetFormatPr defaultColWidth="9.140625" defaultRowHeight="15" x14ac:dyDescent="0.25"/>
  <cols>
    <col min="1" max="1" width="26.28515625" style="45" customWidth="1"/>
    <col min="2" max="16384" width="9.140625" style="45"/>
  </cols>
  <sheetData>
    <row r="2" spans="1:8" x14ac:dyDescent="0.25">
      <c r="G2" s="85" t="s">
        <v>50</v>
      </c>
      <c r="H2" s="85"/>
    </row>
    <row r="3" spans="1:8" ht="42.75" customHeight="1" x14ac:dyDescent="0.3">
      <c r="A3" s="83" t="s">
        <v>51</v>
      </c>
      <c r="B3" s="83"/>
      <c r="C3" s="83"/>
      <c r="D3" s="83"/>
      <c r="E3" s="83"/>
      <c r="F3" s="83"/>
      <c r="G3" s="83"/>
      <c r="H3" s="83"/>
    </row>
    <row r="5" spans="1:8" ht="15.75" customHeight="1" x14ac:dyDescent="0.25">
      <c r="A5" s="127" t="s">
        <v>36</v>
      </c>
      <c r="B5" s="127" t="s">
        <v>52</v>
      </c>
      <c r="C5" s="125">
        <v>2026</v>
      </c>
      <c r="D5" s="126"/>
      <c r="E5" s="125">
        <v>2027</v>
      </c>
      <c r="F5" s="126"/>
      <c r="G5" s="125">
        <v>2028</v>
      </c>
      <c r="H5" s="126"/>
    </row>
    <row r="6" spans="1:8" ht="15.75" x14ac:dyDescent="0.25">
      <c r="A6" s="128"/>
      <c r="B6" s="128"/>
      <c r="C6" s="125" t="s">
        <v>198</v>
      </c>
      <c r="D6" s="126"/>
      <c r="E6" s="125" t="s">
        <v>38</v>
      </c>
      <c r="F6" s="126"/>
      <c r="G6" s="125" t="s">
        <v>38</v>
      </c>
      <c r="H6" s="126"/>
    </row>
    <row r="7" spans="1:8" ht="64.5" customHeight="1" x14ac:dyDescent="0.25">
      <c r="A7" s="129"/>
      <c r="B7" s="129"/>
      <c r="C7" s="15" t="s">
        <v>39</v>
      </c>
      <c r="D7" s="15" t="s">
        <v>40</v>
      </c>
      <c r="E7" s="15" t="s">
        <v>39</v>
      </c>
      <c r="F7" s="15" t="s">
        <v>40</v>
      </c>
      <c r="G7" s="15" t="s">
        <v>39</v>
      </c>
      <c r="H7" s="15" t="s">
        <v>40</v>
      </c>
    </row>
    <row r="8" spans="1:8" ht="15.75" x14ac:dyDescent="0.25">
      <c r="A8" s="3" t="s">
        <v>44</v>
      </c>
      <c r="B8" s="3" t="s">
        <v>10</v>
      </c>
      <c r="C8" s="3">
        <f>C9+C10+C11+C13+C16+C15+C12+C18+C17+C14</f>
        <v>6309.2</v>
      </c>
      <c r="D8" s="3">
        <f t="shared" ref="D8:H8" si="0">D9+D10+D11+D13+D16+D15+D12+D18+D17+D14</f>
        <v>100</v>
      </c>
      <c r="E8" s="3">
        <f t="shared" si="0"/>
        <v>6186.8</v>
      </c>
      <c r="F8" s="3">
        <f t="shared" si="0"/>
        <v>100</v>
      </c>
      <c r="G8" s="3">
        <f t="shared" si="0"/>
        <v>6274.7999999999993</v>
      </c>
      <c r="H8" s="3">
        <f t="shared" si="0"/>
        <v>100.00000000000001</v>
      </c>
    </row>
    <row r="9" spans="1:8" ht="31.5" x14ac:dyDescent="0.25">
      <c r="A9" s="12" t="s">
        <v>120</v>
      </c>
      <c r="B9" s="36" t="s">
        <v>121</v>
      </c>
      <c r="C9" s="1">
        <v>2907</v>
      </c>
      <c r="D9" s="33">
        <f>C9*100/C8</f>
        <v>46.075572180308122</v>
      </c>
      <c r="E9" s="1">
        <v>2717.1</v>
      </c>
      <c r="F9" s="33">
        <f>E9*100/E8</f>
        <v>43.91769573931596</v>
      </c>
      <c r="G9" s="1">
        <v>2717.1</v>
      </c>
      <c r="H9" s="33">
        <f>G9*100/G8</f>
        <v>43.301778542742404</v>
      </c>
    </row>
    <row r="10" spans="1:8" ht="31.5" x14ac:dyDescent="0.25">
      <c r="A10" s="12" t="s">
        <v>122</v>
      </c>
      <c r="B10" s="36" t="s">
        <v>123</v>
      </c>
      <c r="C10" s="1">
        <v>10</v>
      </c>
      <c r="D10" s="33">
        <f>C10*100/C8</f>
        <v>0.15849870031065746</v>
      </c>
      <c r="E10" s="1">
        <v>10</v>
      </c>
      <c r="F10" s="33">
        <f>E10*100/E8</f>
        <v>0.16163444753345832</v>
      </c>
      <c r="G10" s="1">
        <v>10</v>
      </c>
      <c r="H10" s="33">
        <f>G10*100/G8</f>
        <v>0.15936762924714734</v>
      </c>
    </row>
    <row r="11" spans="1:8" ht="31.5" x14ac:dyDescent="0.25">
      <c r="A11" s="12" t="s">
        <v>124</v>
      </c>
      <c r="B11" s="36" t="s">
        <v>125</v>
      </c>
      <c r="C11" s="1">
        <v>522.6</v>
      </c>
      <c r="D11" s="33">
        <f>C11*100/C8</f>
        <v>8.2831420782349579</v>
      </c>
      <c r="E11" s="1">
        <v>477.4</v>
      </c>
      <c r="F11" s="33">
        <f>E11*100/E8</f>
        <v>7.7164285252473004</v>
      </c>
      <c r="G11" s="1">
        <v>477.4</v>
      </c>
      <c r="H11" s="33">
        <f>G11*100/G8</f>
        <v>7.6082106202588138</v>
      </c>
    </row>
    <row r="12" spans="1:8" ht="15.75" x14ac:dyDescent="0.25">
      <c r="A12" s="12" t="s">
        <v>133</v>
      </c>
      <c r="B12" s="36" t="s">
        <v>134</v>
      </c>
      <c r="C12" s="1">
        <v>62</v>
      </c>
      <c r="D12" s="33">
        <f>C12*100/C8</f>
        <v>0.98269194192607623</v>
      </c>
      <c r="E12" s="33">
        <v>50</v>
      </c>
      <c r="F12" s="33">
        <f>E12*100/E8</f>
        <v>0.80817223766729163</v>
      </c>
      <c r="G12" s="33">
        <v>50</v>
      </c>
      <c r="H12" s="33">
        <f>G12*100/G8</f>
        <v>0.79683814623573668</v>
      </c>
    </row>
    <row r="13" spans="1:8" ht="15.75" x14ac:dyDescent="0.25">
      <c r="A13" s="1" t="s">
        <v>126</v>
      </c>
      <c r="B13" s="36" t="s">
        <v>127</v>
      </c>
      <c r="C13" s="1">
        <v>558.79999999999995</v>
      </c>
      <c r="D13" s="33">
        <f>C13*100/C8</f>
        <v>8.8569073733595367</v>
      </c>
      <c r="E13" s="1">
        <v>668.8</v>
      </c>
      <c r="F13" s="33">
        <f>E13*100/E8</f>
        <v>10.810111851037693</v>
      </c>
      <c r="G13" s="1">
        <v>668.8</v>
      </c>
      <c r="H13" s="33">
        <f>G13*100/G8</f>
        <v>10.658507044049214</v>
      </c>
    </row>
    <row r="14" spans="1:8" ht="15.75" x14ac:dyDescent="0.25">
      <c r="A14" s="1" t="s">
        <v>204</v>
      </c>
      <c r="B14" s="36" t="s">
        <v>205</v>
      </c>
      <c r="C14" s="1">
        <v>170.8</v>
      </c>
      <c r="D14" s="33">
        <f>C14*100/C8</f>
        <v>2.7071578013060296</v>
      </c>
      <c r="E14" s="1">
        <v>346.7</v>
      </c>
      <c r="F14" s="33">
        <f>E14*100/E8</f>
        <v>5.6038662959850001</v>
      </c>
      <c r="G14" s="1">
        <v>406.9</v>
      </c>
      <c r="H14" s="33">
        <f>G14*100/G8</f>
        <v>6.4846688340664249</v>
      </c>
    </row>
    <row r="15" spans="1:8" ht="31.5" x14ac:dyDescent="0.25">
      <c r="A15" s="12" t="s">
        <v>138</v>
      </c>
      <c r="B15" s="36" t="s">
        <v>137</v>
      </c>
      <c r="C15" s="1"/>
      <c r="D15" s="33">
        <f>C15*100/C8</f>
        <v>0</v>
      </c>
      <c r="E15" s="1"/>
      <c r="F15" s="33">
        <f>E15*100/E8</f>
        <v>0</v>
      </c>
      <c r="G15" s="1"/>
      <c r="H15" s="33">
        <f>G15*100/G8</f>
        <v>0</v>
      </c>
    </row>
    <row r="16" spans="1:8" ht="15.75" x14ac:dyDescent="0.25">
      <c r="A16" s="1" t="s">
        <v>92</v>
      </c>
      <c r="B16" s="36" t="s">
        <v>128</v>
      </c>
      <c r="C16" s="1">
        <v>1650.1</v>
      </c>
      <c r="D16" s="33">
        <f>C16*100/C8</f>
        <v>26.153870538261586</v>
      </c>
      <c r="E16" s="1">
        <v>1465.2</v>
      </c>
      <c r="F16" s="33">
        <f>E16*100/E8</f>
        <v>23.682679252602313</v>
      </c>
      <c r="G16" s="1">
        <v>1472.7</v>
      </c>
      <c r="H16" s="33">
        <f>G16*100/G8</f>
        <v>23.47007075922739</v>
      </c>
    </row>
    <row r="17" spans="1:8" ht="15.75" x14ac:dyDescent="0.25">
      <c r="A17" s="1" t="s">
        <v>185</v>
      </c>
      <c r="B17" s="36" t="s">
        <v>184</v>
      </c>
      <c r="C17" s="1"/>
      <c r="D17" s="33">
        <f>C17*100/C8</f>
        <v>0</v>
      </c>
      <c r="E17" s="1"/>
      <c r="F17" s="33"/>
      <c r="G17" s="1"/>
      <c r="H17" s="33"/>
    </row>
    <row r="18" spans="1:8" ht="15.75" x14ac:dyDescent="0.25">
      <c r="A18" s="65" t="s">
        <v>149</v>
      </c>
      <c r="B18" s="68" t="s">
        <v>183</v>
      </c>
      <c r="C18" s="65">
        <v>427.9</v>
      </c>
      <c r="D18" s="33">
        <f>C18*100/C8</f>
        <v>6.7821593862930323</v>
      </c>
      <c r="E18" s="65">
        <v>451.6</v>
      </c>
      <c r="F18" s="33">
        <f>E18*100/E8</f>
        <v>7.2994116506109776</v>
      </c>
      <c r="G18" s="65">
        <v>471.9</v>
      </c>
      <c r="H18" s="33">
        <f>G18*100/G8</f>
        <v>7.5205584241728829</v>
      </c>
    </row>
    <row r="20" spans="1:8" ht="18.75" x14ac:dyDescent="0.3">
      <c r="A20" s="73" t="s">
        <v>58</v>
      </c>
      <c r="B20" s="73"/>
      <c r="C20" s="123" t="s">
        <v>196</v>
      </c>
      <c r="D20" s="123"/>
      <c r="E20" s="123"/>
      <c r="F20" s="123"/>
      <c r="G20" s="123"/>
    </row>
  </sheetData>
  <mergeCells count="11">
    <mergeCell ref="C20:G20"/>
    <mergeCell ref="G2:H2"/>
    <mergeCell ref="A3:H3"/>
    <mergeCell ref="A5:A7"/>
    <mergeCell ref="B5:B7"/>
    <mergeCell ref="C5:D5"/>
    <mergeCell ref="E5:F5"/>
    <mergeCell ref="G5:H5"/>
    <mergeCell ref="C6:D6"/>
    <mergeCell ref="E6:F6"/>
    <mergeCell ref="G6:H6"/>
  </mergeCells>
  <pageMargins left="0" right="0" top="0" bottom="0" header="0" footer="0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J16"/>
  <sheetViews>
    <sheetView workbookViewId="0">
      <selection activeCell="H9" sqref="H9"/>
    </sheetView>
  </sheetViews>
  <sheetFormatPr defaultColWidth="9.140625" defaultRowHeight="15" x14ac:dyDescent="0.25"/>
  <cols>
    <col min="1" max="7" width="9.140625" style="45"/>
    <col min="8" max="8" width="13.5703125" style="45" customWidth="1"/>
    <col min="9" max="9" width="14.140625" style="45" customWidth="1"/>
    <col min="10" max="10" width="11.7109375" style="45" customWidth="1"/>
    <col min="11" max="16384" width="9.140625" style="45"/>
  </cols>
  <sheetData>
    <row r="2" spans="1:10" x14ac:dyDescent="0.25">
      <c r="J2" s="45" t="s">
        <v>53</v>
      </c>
    </row>
    <row r="4" spans="1:10" ht="18.75" x14ac:dyDescent="0.3">
      <c r="B4" s="86" t="s">
        <v>54</v>
      </c>
      <c r="C4" s="86"/>
      <c r="D4" s="86"/>
      <c r="E4" s="86"/>
      <c r="F4" s="86"/>
      <c r="G4" s="86"/>
      <c r="H4" s="86"/>
      <c r="I4" s="86"/>
      <c r="J4" s="86"/>
    </row>
    <row r="6" spans="1:10" ht="18.75" x14ac:dyDescent="0.3">
      <c r="B6" s="143" t="s">
        <v>0</v>
      </c>
      <c r="C6" s="144"/>
      <c r="D6" s="144"/>
      <c r="E6" s="147" t="s">
        <v>16</v>
      </c>
      <c r="F6" s="148"/>
      <c r="G6" s="149"/>
      <c r="H6" s="18">
        <v>2026</v>
      </c>
      <c r="I6" s="18">
        <v>2027</v>
      </c>
      <c r="J6" s="18">
        <v>2028</v>
      </c>
    </row>
    <row r="7" spans="1:10" ht="15.75" x14ac:dyDescent="0.25">
      <c r="B7" s="145"/>
      <c r="C7" s="146"/>
      <c r="D7" s="146"/>
      <c r="E7" s="43" t="s">
        <v>28</v>
      </c>
      <c r="F7" s="150" t="s">
        <v>22</v>
      </c>
      <c r="G7" s="150"/>
      <c r="H7" s="43" t="s">
        <v>200</v>
      </c>
      <c r="I7" s="43" t="s">
        <v>38</v>
      </c>
      <c r="J7" s="43" t="s">
        <v>38</v>
      </c>
    </row>
    <row r="8" spans="1:10" ht="15.75" x14ac:dyDescent="0.25">
      <c r="B8" s="136" t="s">
        <v>140</v>
      </c>
      <c r="C8" s="137"/>
      <c r="D8" s="138"/>
      <c r="E8" s="42">
        <v>1360</v>
      </c>
      <c r="F8" s="139" t="s">
        <v>75</v>
      </c>
      <c r="G8" s="140"/>
      <c r="H8" s="5">
        <v>6.5</v>
      </c>
      <c r="I8" s="5">
        <v>6.5</v>
      </c>
      <c r="J8" s="5">
        <v>6.5</v>
      </c>
    </row>
    <row r="9" spans="1:10" ht="15.75" x14ac:dyDescent="0.25">
      <c r="B9" s="136" t="s">
        <v>141</v>
      </c>
      <c r="C9" s="137"/>
      <c r="D9" s="138"/>
      <c r="E9" s="42">
        <v>1360</v>
      </c>
      <c r="F9" s="139" t="s">
        <v>91</v>
      </c>
      <c r="G9" s="140"/>
      <c r="H9" s="5">
        <v>9.9</v>
      </c>
      <c r="I9" s="5">
        <v>9.9</v>
      </c>
      <c r="J9" s="5">
        <v>9.9</v>
      </c>
    </row>
    <row r="10" spans="1:10" ht="15.75" x14ac:dyDescent="0.25">
      <c r="B10" s="136" t="s">
        <v>206</v>
      </c>
      <c r="C10" s="137"/>
      <c r="D10" s="138"/>
      <c r="E10" s="42">
        <v>1360</v>
      </c>
      <c r="F10" s="139" t="s">
        <v>87</v>
      </c>
      <c r="G10" s="140"/>
      <c r="H10" s="5">
        <v>2.5</v>
      </c>
      <c r="I10" s="5">
        <v>2.5</v>
      </c>
      <c r="J10" s="5">
        <v>2.5</v>
      </c>
    </row>
    <row r="11" spans="1:10" ht="15.75" x14ac:dyDescent="0.25">
      <c r="B11" s="136" t="s">
        <v>142</v>
      </c>
      <c r="C11" s="141"/>
      <c r="D11" s="142"/>
      <c r="E11" s="42">
        <v>1360</v>
      </c>
      <c r="F11" s="139" t="s">
        <v>87</v>
      </c>
      <c r="G11" s="140"/>
      <c r="H11" s="5">
        <v>1.5</v>
      </c>
      <c r="I11" s="5">
        <v>1.5</v>
      </c>
      <c r="J11" s="5">
        <v>1.5</v>
      </c>
    </row>
    <row r="12" spans="1:10" ht="15.75" x14ac:dyDescent="0.25">
      <c r="B12" s="133" t="s">
        <v>143</v>
      </c>
      <c r="C12" s="134"/>
      <c r="D12" s="135"/>
      <c r="E12" s="5">
        <v>1360</v>
      </c>
      <c r="F12" s="131" t="s">
        <v>75</v>
      </c>
      <c r="G12" s="132"/>
      <c r="H12" s="5">
        <v>3</v>
      </c>
      <c r="I12" s="5">
        <v>3</v>
      </c>
      <c r="J12" s="5">
        <v>3</v>
      </c>
    </row>
    <row r="13" spans="1:10" ht="18.75" x14ac:dyDescent="0.3">
      <c r="B13" s="101" t="s">
        <v>31</v>
      </c>
      <c r="C13" s="130"/>
      <c r="D13" s="102"/>
      <c r="E13" s="29"/>
      <c r="F13" s="101"/>
      <c r="G13" s="102"/>
      <c r="H13" s="79">
        <f>H8+H9+H10+H11+H12</f>
        <v>23.4</v>
      </c>
      <c r="I13" s="79">
        <f>I8+I9+I10+I11+I12</f>
        <v>23.4</v>
      </c>
      <c r="J13" s="79">
        <f>J8+J9+J10+J11+J12</f>
        <v>23.4</v>
      </c>
    </row>
    <row r="16" spans="1:10" ht="18.75" x14ac:dyDescent="0.3">
      <c r="A16" s="151" t="s">
        <v>58</v>
      </c>
      <c r="B16" s="151"/>
      <c r="C16" s="151"/>
      <c r="D16" s="151"/>
      <c r="E16" s="123" t="s">
        <v>196</v>
      </c>
      <c r="F16" s="123"/>
      <c r="G16" s="123"/>
      <c r="H16" s="123"/>
      <c r="I16" s="123"/>
    </row>
  </sheetData>
  <mergeCells count="18">
    <mergeCell ref="A16:D16"/>
    <mergeCell ref="B8:D8"/>
    <mergeCell ref="F8:G8"/>
    <mergeCell ref="E16:I16"/>
    <mergeCell ref="B4:J4"/>
    <mergeCell ref="B13:D13"/>
    <mergeCell ref="F12:G12"/>
    <mergeCell ref="F13:G13"/>
    <mergeCell ref="B12:D12"/>
    <mergeCell ref="B10:D10"/>
    <mergeCell ref="F10:G10"/>
    <mergeCell ref="B11:D11"/>
    <mergeCell ref="F11:G11"/>
    <mergeCell ref="B9:D9"/>
    <mergeCell ref="F9:G9"/>
    <mergeCell ref="B6:D7"/>
    <mergeCell ref="E6:G6"/>
    <mergeCell ref="F7:G7"/>
  </mergeCells>
  <pageMargins left="0" right="0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28"/>
  <sheetViews>
    <sheetView workbookViewId="0">
      <selection activeCell="D15" sqref="D15"/>
    </sheetView>
  </sheetViews>
  <sheetFormatPr defaultColWidth="9.140625" defaultRowHeight="15" x14ac:dyDescent="0.25"/>
  <cols>
    <col min="1" max="1" width="9.140625" style="45"/>
    <col min="2" max="2" width="44.5703125" style="45" customWidth="1"/>
    <col min="3" max="3" width="16.5703125" style="45" customWidth="1"/>
    <col min="4" max="4" width="18.140625" style="45" customWidth="1"/>
    <col min="5" max="16384" width="9.140625" style="45"/>
  </cols>
  <sheetData>
    <row r="2" spans="1:5" x14ac:dyDescent="0.25">
      <c r="D2" s="49" t="s">
        <v>15</v>
      </c>
    </row>
    <row r="3" spans="1:5" x14ac:dyDescent="0.25">
      <c r="C3" s="85" t="s">
        <v>195</v>
      </c>
      <c r="D3" s="85"/>
      <c r="E3" s="85"/>
    </row>
    <row r="4" spans="1:5" x14ac:dyDescent="0.25">
      <c r="C4" s="85" t="s">
        <v>225</v>
      </c>
      <c r="D4" s="85"/>
      <c r="E4" s="85"/>
    </row>
    <row r="5" spans="1:5" x14ac:dyDescent="0.25">
      <c r="D5" s="49"/>
    </row>
    <row r="6" spans="1:5" ht="18.75" x14ac:dyDescent="0.3">
      <c r="A6" s="86" t="s">
        <v>226</v>
      </c>
      <c r="B6" s="86"/>
      <c r="C6" s="86"/>
      <c r="D6" s="86"/>
      <c r="E6" s="86"/>
    </row>
    <row r="8" spans="1:5" ht="37.5" x14ac:dyDescent="0.25">
      <c r="B8" s="6" t="s">
        <v>0</v>
      </c>
      <c r="C8" s="7" t="s">
        <v>13</v>
      </c>
      <c r="D8" s="6" t="s">
        <v>14</v>
      </c>
    </row>
    <row r="9" spans="1:5" ht="15.75" x14ac:dyDescent="0.25">
      <c r="B9" s="3" t="s">
        <v>59</v>
      </c>
      <c r="C9" s="1"/>
      <c r="D9" s="1">
        <f>SUM(D10:D25)</f>
        <v>6309.2</v>
      </c>
    </row>
    <row r="10" spans="1:5" ht="15.75" x14ac:dyDescent="0.25">
      <c r="B10" s="1" t="s">
        <v>60</v>
      </c>
      <c r="C10" s="1">
        <v>1111</v>
      </c>
      <c r="D10" s="1">
        <v>2620.5</v>
      </c>
    </row>
    <row r="11" spans="1:5" ht="15.75" x14ac:dyDescent="0.25">
      <c r="B11" s="1" t="s">
        <v>61</v>
      </c>
      <c r="C11" s="1">
        <v>1131</v>
      </c>
      <c r="D11" s="1">
        <v>251.2</v>
      </c>
    </row>
    <row r="12" spans="1:5" ht="15.75" x14ac:dyDescent="0.25">
      <c r="B12" s="1" t="s">
        <v>62</v>
      </c>
      <c r="C12" s="1">
        <v>1132</v>
      </c>
      <c r="D12" s="1">
        <v>97.5</v>
      </c>
    </row>
    <row r="13" spans="1:5" ht="15.75" x14ac:dyDescent="0.25">
      <c r="B13" s="1" t="s">
        <v>63</v>
      </c>
      <c r="C13" s="1">
        <v>1133</v>
      </c>
      <c r="D13" s="1"/>
    </row>
    <row r="14" spans="1:5" ht="15.75" x14ac:dyDescent="0.25">
      <c r="B14" s="1" t="s">
        <v>64</v>
      </c>
      <c r="C14" s="1">
        <v>1144</v>
      </c>
      <c r="D14" s="1">
        <v>66</v>
      </c>
    </row>
    <row r="15" spans="1:5" ht="31.5" x14ac:dyDescent="0.25">
      <c r="B15" s="12" t="s">
        <v>65</v>
      </c>
      <c r="C15" s="1">
        <v>1145</v>
      </c>
      <c r="D15" s="1"/>
    </row>
    <row r="16" spans="1:5" ht="15.75" x14ac:dyDescent="0.25">
      <c r="B16" s="1" t="s">
        <v>66</v>
      </c>
      <c r="C16" s="1">
        <v>1146</v>
      </c>
      <c r="D16" s="1">
        <v>800</v>
      </c>
    </row>
    <row r="17" spans="2:4" ht="15.75" x14ac:dyDescent="0.25">
      <c r="B17" s="1" t="s">
        <v>67</v>
      </c>
      <c r="C17" s="1">
        <v>1412</v>
      </c>
      <c r="D17" s="1"/>
    </row>
    <row r="18" spans="2:4" ht="15.75" x14ac:dyDescent="0.25">
      <c r="B18" s="1" t="s">
        <v>68</v>
      </c>
      <c r="C18" s="1">
        <v>1415</v>
      </c>
      <c r="D18" s="1">
        <v>38.5</v>
      </c>
    </row>
    <row r="19" spans="2:4" ht="15.75" x14ac:dyDescent="0.25">
      <c r="B19" s="1" t="s">
        <v>69</v>
      </c>
      <c r="C19" s="1">
        <v>1422</v>
      </c>
      <c r="D19" s="1"/>
    </row>
    <row r="20" spans="2:4" ht="31.5" x14ac:dyDescent="0.25">
      <c r="B20" s="12" t="s">
        <v>70</v>
      </c>
      <c r="C20" s="1">
        <v>1423</v>
      </c>
      <c r="D20" s="1">
        <v>135</v>
      </c>
    </row>
    <row r="21" spans="2:4" ht="15.75" x14ac:dyDescent="0.25">
      <c r="B21" s="1" t="s">
        <v>71</v>
      </c>
      <c r="C21" s="1">
        <v>1431</v>
      </c>
      <c r="D21" s="1"/>
    </row>
    <row r="22" spans="2:4" ht="15.75" x14ac:dyDescent="0.25">
      <c r="B22" s="1" t="s">
        <v>72</v>
      </c>
      <c r="C22" s="1">
        <v>1451</v>
      </c>
      <c r="D22" s="1">
        <v>6.7</v>
      </c>
    </row>
    <row r="23" spans="2:4" ht="31.5" x14ac:dyDescent="0.25">
      <c r="B23" s="12" t="s">
        <v>73</v>
      </c>
      <c r="C23" s="1">
        <v>1912</v>
      </c>
      <c r="D23" s="1">
        <v>2293.8000000000002</v>
      </c>
    </row>
    <row r="24" spans="2:4" ht="15.75" x14ac:dyDescent="0.25">
      <c r="B24" s="1" t="s">
        <v>135</v>
      </c>
      <c r="C24" s="1">
        <v>9100</v>
      </c>
      <c r="D24" s="1"/>
    </row>
    <row r="25" spans="2:4" ht="15.75" x14ac:dyDescent="0.25">
      <c r="B25" s="1"/>
      <c r="C25" s="1">
        <v>9300</v>
      </c>
      <c r="D25" s="1"/>
    </row>
    <row r="26" spans="2:4" ht="15.75" x14ac:dyDescent="0.25">
      <c r="B26" s="17"/>
      <c r="C26" s="17"/>
      <c r="D26" s="17"/>
    </row>
    <row r="27" spans="2:4" ht="15.75" x14ac:dyDescent="0.25">
      <c r="B27" s="17"/>
      <c r="C27" s="17"/>
      <c r="D27" s="17"/>
    </row>
    <row r="28" spans="2:4" ht="18.75" x14ac:dyDescent="0.3">
      <c r="B28" s="19" t="s">
        <v>58</v>
      </c>
      <c r="C28" s="19"/>
      <c r="D28" s="19" t="s">
        <v>196</v>
      </c>
    </row>
  </sheetData>
  <mergeCells count="3">
    <mergeCell ref="C3:E3"/>
    <mergeCell ref="C4:E4"/>
    <mergeCell ref="A6:E6"/>
  </mergeCells>
  <pageMargins left="0" right="0" top="0.74803149606299213" bottom="0.74803149606299213" header="0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E54"/>
  <sheetViews>
    <sheetView tabSelected="1" topLeftCell="A7" workbookViewId="0">
      <selection activeCell="D37" sqref="D37"/>
    </sheetView>
  </sheetViews>
  <sheetFormatPr defaultColWidth="9.140625" defaultRowHeight="15" x14ac:dyDescent="0.25"/>
  <cols>
    <col min="1" max="1" width="9.140625" style="45"/>
    <col min="2" max="2" width="56.28515625" style="45" customWidth="1"/>
    <col min="3" max="3" width="17.7109375" style="45" customWidth="1"/>
    <col min="4" max="4" width="20.140625" style="45" customWidth="1"/>
    <col min="5" max="16384" width="9.140625" style="45"/>
  </cols>
  <sheetData>
    <row r="2" spans="1:5" x14ac:dyDescent="0.25">
      <c r="D2" s="49" t="s">
        <v>27</v>
      </c>
    </row>
    <row r="3" spans="1:5" x14ac:dyDescent="0.25">
      <c r="C3" s="85" t="s">
        <v>195</v>
      </c>
      <c r="D3" s="85"/>
      <c r="E3" s="85"/>
    </row>
    <row r="4" spans="1:5" x14ac:dyDescent="0.25">
      <c r="C4" s="85" t="s">
        <v>221</v>
      </c>
      <c r="D4" s="85"/>
      <c r="E4" s="85"/>
    </row>
    <row r="5" spans="1:5" x14ac:dyDescent="0.25">
      <c r="D5" s="49"/>
    </row>
    <row r="6" spans="1:5" ht="47.25" customHeight="1" x14ac:dyDescent="0.3">
      <c r="A6" s="83" t="s">
        <v>222</v>
      </c>
      <c r="B6" s="83"/>
      <c r="C6" s="83"/>
      <c r="D6" s="83"/>
      <c r="E6" s="83"/>
    </row>
    <row r="8" spans="1:5" ht="18.75" x14ac:dyDescent="0.3">
      <c r="B8" s="8" t="s">
        <v>0</v>
      </c>
      <c r="C8" s="8" t="s">
        <v>16</v>
      </c>
      <c r="D8" s="8" t="s">
        <v>2</v>
      </c>
    </row>
    <row r="9" spans="1:5" ht="23.25" customHeight="1" x14ac:dyDescent="0.3">
      <c r="B9" s="9" t="s">
        <v>17</v>
      </c>
      <c r="C9" s="44" t="s">
        <v>19</v>
      </c>
      <c r="D9" s="24">
        <f>D12+D19+D25+D33+D40+D46</f>
        <v>6309.2000000000007</v>
      </c>
    </row>
    <row r="10" spans="1:5" ht="15.75" x14ac:dyDescent="0.25">
      <c r="B10" s="1" t="s">
        <v>18</v>
      </c>
      <c r="C10" s="5">
        <v>21</v>
      </c>
      <c r="D10" s="25">
        <v>3841.4</v>
      </c>
    </row>
    <row r="11" spans="1:5" ht="15.75" x14ac:dyDescent="0.25">
      <c r="B11" s="1" t="s">
        <v>20</v>
      </c>
      <c r="C11" s="5">
        <v>3192</v>
      </c>
      <c r="D11" s="25"/>
    </row>
    <row r="12" spans="1:5" ht="15.75" x14ac:dyDescent="0.25">
      <c r="B12" s="10" t="s">
        <v>74</v>
      </c>
      <c r="C12" s="20" t="s">
        <v>75</v>
      </c>
      <c r="D12" s="26">
        <f>D13</f>
        <v>2917</v>
      </c>
    </row>
    <row r="13" spans="1:5" ht="15.75" x14ac:dyDescent="0.25">
      <c r="B13" s="3" t="s">
        <v>21</v>
      </c>
      <c r="C13" s="22"/>
      <c r="D13" s="27">
        <f>D14+D15</f>
        <v>2917</v>
      </c>
    </row>
    <row r="14" spans="1:5" ht="15.75" x14ac:dyDescent="0.25">
      <c r="B14" s="11" t="s">
        <v>23</v>
      </c>
      <c r="C14" s="21" t="s">
        <v>76</v>
      </c>
      <c r="D14" s="28">
        <f>D16</f>
        <v>2917</v>
      </c>
    </row>
    <row r="15" spans="1:5" ht="15.75" x14ac:dyDescent="0.25">
      <c r="B15" s="11" t="s">
        <v>24</v>
      </c>
      <c r="C15" s="21" t="s">
        <v>77</v>
      </c>
      <c r="D15" s="28"/>
    </row>
    <row r="16" spans="1:5" ht="15.75" x14ac:dyDescent="0.25">
      <c r="B16" s="3" t="s">
        <v>25</v>
      </c>
      <c r="C16" s="22"/>
      <c r="D16" s="27">
        <f>D17+D18</f>
        <v>2917</v>
      </c>
    </row>
    <row r="17" spans="2:4" ht="15.75" x14ac:dyDescent="0.25">
      <c r="B17" s="11" t="s">
        <v>78</v>
      </c>
      <c r="C17" s="21" t="s">
        <v>80</v>
      </c>
      <c r="D17" s="28">
        <v>2907</v>
      </c>
    </row>
    <row r="18" spans="2:4" ht="15.75" x14ac:dyDescent="0.25">
      <c r="B18" s="11" t="s">
        <v>79</v>
      </c>
      <c r="C18" s="21" t="s">
        <v>81</v>
      </c>
      <c r="D18" s="28">
        <v>10</v>
      </c>
    </row>
    <row r="19" spans="2:4" ht="19.5" x14ac:dyDescent="0.35">
      <c r="B19" s="38" t="s">
        <v>150</v>
      </c>
      <c r="C19" s="20" t="s">
        <v>151</v>
      </c>
      <c r="D19" s="26">
        <f>D20</f>
        <v>427.9</v>
      </c>
    </row>
    <row r="20" spans="2:4" ht="18.75" x14ac:dyDescent="0.3">
      <c r="B20" s="3" t="s">
        <v>21</v>
      </c>
      <c r="C20" s="29"/>
      <c r="D20" s="39">
        <f>D21</f>
        <v>427.9</v>
      </c>
    </row>
    <row r="21" spans="2:4" ht="15.75" x14ac:dyDescent="0.25">
      <c r="B21" s="40" t="s">
        <v>23</v>
      </c>
      <c r="C21" s="41">
        <v>1</v>
      </c>
      <c r="D21" s="39">
        <f>D23</f>
        <v>427.9</v>
      </c>
    </row>
    <row r="22" spans="2:4" ht="15.75" x14ac:dyDescent="0.25">
      <c r="B22" s="40" t="s">
        <v>24</v>
      </c>
      <c r="C22" s="41">
        <v>2</v>
      </c>
      <c r="D22" s="39"/>
    </row>
    <row r="23" spans="2:4" ht="15.75" x14ac:dyDescent="0.25">
      <c r="B23" s="3" t="s">
        <v>25</v>
      </c>
      <c r="C23" s="1"/>
      <c r="D23" s="39">
        <f>D24</f>
        <v>427.9</v>
      </c>
    </row>
    <row r="24" spans="2:4" ht="15.75" x14ac:dyDescent="0.25">
      <c r="B24" s="11" t="s">
        <v>152</v>
      </c>
      <c r="C24" s="39">
        <v>6402</v>
      </c>
      <c r="D24" s="39">
        <v>427.9</v>
      </c>
    </row>
    <row r="25" spans="2:4" ht="31.5" x14ac:dyDescent="0.25">
      <c r="B25" s="23" t="s">
        <v>82</v>
      </c>
      <c r="C25" s="20" t="s">
        <v>83</v>
      </c>
      <c r="D25" s="26">
        <f>D26</f>
        <v>755.40000000000009</v>
      </c>
    </row>
    <row r="26" spans="2:4" ht="15.75" x14ac:dyDescent="0.25">
      <c r="B26" s="3" t="s">
        <v>21</v>
      </c>
      <c r="C26" s="22"/>
      <c r="D26" s="27">
        <f>D27+D28</f>
        <v>755.40000000000009</v>
      </c>
    </row>
    <row r="27" spans="2:4" ht="15.75" x14ac:dyDescent="0.25">
      <c r="B27" s="11" t="s">
        <v>23</v>
      </c>
      <c r="C27" s="21" t="s">
        <v>76</v>
      </c>
      <c r="D27" s="28">
        <f>D29-D28</f>
        <v>655.40000000000009</v>
      </c>
    </row>
    <row r="28" spans="2:4" ht="15.75" x14ac:dyDescent="0.25">
      <c r="B28" s="16" t="s">
        <v>24</v>
      </c>
      <c r="C28" s="21" t="s">
        <v>77</v>
      </c>
      <c r="D28" s="28">
        <v>100</v>
      </c>
    </row>
    <row r="29" spans="2:4" ht="15.75" x14ac:dyDescent="0.25">
      <c r="B29" s="3" t="s">
        <v>25</v>
      </c>
      <c r="C29" s="22"/>
      <c r="D29" s="27">
        <f>D30+D31+D32</f>
        <v>755.40000000000009</v>
      </c>
    </row>
    <row r="30" spans="2:4" ht="15.75" x14ac:dyDescent="0.25">
      <c r="B30" s="11" t="s">
        <v>84</v>
      </c>
      <c r="C30" s="21" t="s">
        <v>85</v>
      </c>
      <c r="D30" s="28">
        <v>522.6</v>
      </c>
    </row>
    <row r="31" spans="2:4" ht="15.75" x14ac:dyDescent="0.25">
      <c r="B31" s="11" t="s">
        <v>131</v>
      </c>
      <c r="C31" s="21" t="s">
        <v>132</v>
      </c>
      <c r="D31" s="28">
        <v>62</v>
      </c>
    </row>
    <row r="32" spans="2:4" ht="15.75" x14ac:dyDescent="0.25">
      <c r="B32" s="11" t="s">
        <v>224</v>
      </c>
      <c r="C32" s="21" t="s">
        <v>223</v>
      </c>
      <c r="D32" s="28">
        <v>170.8</v>
      </c>
    </row>
    <row r="33" spans="2:4" ht="15.75" x14ac:dyDescent="0.25">
      <c r="B33" s="10" t="s">
        <v>86</v>
      </c>
      <c r="C33" s="20" t="s">
        <v>87</v>
      </c>
      <c r="D33" s="26">
        <f>D34</f>
        <v>558.79999999999995</v>
      </c>
    </row>
    <row r="34" spans="2:4" ht="15.75" x14ac:dyDescent="0.25">
      <c r="B34" s="3" t="s">
        <v>21</v>
      </c>
      <c r="C34" s="22"/>
      <c r="D34" s="27">
        <f>D35+D36</f>
        <v>558.79999999999995</v>
      </c>
    </row>
    <row r="35" spans="2:4" ht="15.75" x14ac:dyDescent="0.25">
      <c r="B35" s="11" t="s">
        <v>23</v>
      </c>
      <c r="C35" s="21" t="s">
        <v>76</v>
      </c>
      <c r="D35" s="28">
        <f>D37</f>
        <v>558.79999999999995</v>
      </c>
    </row>
    <row r="36" spans="2:4" ht="15.75" x14ac:dyDescent="0.25">
      <c r="B36" s="11" t="s">
        <v>24</v>
      </c>
      <c r="C36" s="21" t="s">
        <v>77</v>
      </c>
      <c r="D36" s="28"/>
    </row>
    <row r="37" spans="2:4" ht="15.75" x14ac:dyDescent="0.25">
      <c r="B37" s="3" t="s">
        <v>25</v>
      </c>
      <c r="C37" s="22"/>
      <c r="D37" s="27">
        <f>D38+D39</f>
        <v>558.79999999999995</v>
      </c>
    </row>
    <row r="38" spans="2:4" ht="15.75" x14ac:dyDescent="0.25">
      <c r="B38" s="11" t="s">
        <v>88</v>
      </c>
      <c r="C38" s="21" t="s">
        <v>89</v>
      </c>
      <c r="D38" s="28">
        <v>558.79999999999995</v>
      </c>
    </row>
    <row r="39" spans="2:4" ht="15.75" x14ac:dyDescent="0.25">
      <c r="B39" s="11" t="s">
        <v>194</v>
      </c>
      <c r="C39" s="21" t="s">
        <v>193</v>
      </c>
      <c r="D39" s="28">
        <v>0</v>
      </c>
    </row>
    <row r="40" spans="2:4" ht="15.75" x14ac:dyDescent="0.25">
      <c r="B40" s="10" t="s">
        <v>187</v>
      </c>
      <c r="C40" s="20" t="s">
        <v>188</v>
      </c>
      <c r="D40" s="26"/>
    </row>
    <row r="41" spans="2:4" ht="15.75" x14ac:dyDescent="0.25">
      <c r="B41" s="3" t="s">
        <v>21</v>
      </c>
      <c r="C41" s="22"/>
      <c r="D41" s="27"/>
    </row>
    <row r="42" spans="2:4" ht="15.75" x14ac:dyDescent="0.25">
      <c r="B42" s="11" t="s">
        <v>23</v>
      </c>
      <c r="C42" s="21" t="s">
        <v>76</v>
      </c>
      <c r="D42" s="28"/>
    </row>
    <row r="43" spans="2:4" ht="15.75" x14ac:dyDescent="0.25">
      <c r="B43" s="11" t="s">
        <v>24</v>
      </c>
      <c r="C43" s="21" t="s">
        <v>77</v>
      </c>
      <c r="D43" s="28"/>
    </row>
    <row r="44" spans="2:4" ht="15.75" x14ac:dyDescent="0.25">
      <c r="B44" s="3" t="s">
        <v>25</v>
      </c>
      <c r="C44" s="22"/>
      <c r="D44" s="27"/>
    </row>
    <row r="45" spans="2:4" ht="15.75" x14ac:dyDescent="0.25">
      <c r="B45" s="11" t="s">
        <v>190</v>
      </c>
      <c r="C45" s="21" t="s">
        <v>189</v>
      </c>
      <c r="D45" s="28"/>
    </row>
    <row r="46" spans="2:4" ht="15.75" x14ac:dyDescent="0.25">
      <c r="B46" s="10" t="s">
        <v>90</v>
      </c>
      <c r="C46" s="20" t="s">
        <v>91</v>
      </c>
      <c r="D46" s="26">
        <f>D47</f>
        <v>1650.1</v>
      </c>
    </row>
    <row r="47" spans="2:4" ht="15.75" x14ac:dyDescent="0.25">
      <c r="B47" s="3" t="s">
        <v>21</v>
      </c>
      <c r="C47" s="22"/>
      <c r="D47" s="27">
        <f>D48+D49</f>
        <v>1650.1</v>
      </c>
    </row>
    <row r="48" spans="2:4" ht="15.75" x14ac:dyDescent="0.25">
      <c r="B48" s="11" t="s">
        <v>23</v>
      </c>
      <c r="C48" s="21" t="s">
        <v>76</v>
      </c>
      <c r="D48" s="28">
        <f>D50-D49</f>
        <v>1615.1</v>
      </c>
    </row>
    <row r="49" spans="2:4" ht="15.75" x14ac:dyDescent="0.25">
      <c r="B49" s="11" t="s">
        <v>24</v>
      </c>
      <c r="C49" s="21" t="s">
        <v>77</v>
      </c>
      <c r="D49" s="28">
        <v>35</v>
      </c>
    </row>
    <row r="50" spans="2:4" ht="15.75" x14ac:dyDescent="0.25">
      <c r="B50" s="3" t="s">
        <v>25</v>
      </c>
      <c r="C50" s="22"/>
      <c r="D50" s="27">
        <f>D51+D52</f>
        <v>1650.1</v>
      </c>
    </row>
    <row r="51" spans="2:4" ht="15.75" x14ac:dyDescent="0.25">
      <c r="B51" s="11" t="s">
        <v>92</v>
      </c>
      <c r="C51" s="21" t="s">
        <v>93</v>
      </c>
      <c r="D51" s="28">
        <v>1650.1</v>
      </c>
    </row>
    <row r="52" spans="2:4" x14ac:dyDescent="0.25">
      <c r="B52" s="40" t="s">
        <v>139</v>
      </c>
      <c r="C52" s="41">
        <v>8804</v>
      </c>
      <c r="D52" s="41"/>
    </row>
    <row r="54" spans="2:4" ht="18.75" x14ac:dyDescent="0.3">
      <c r="B54" s="19" t="s">
        <v>58</v>
      </c>
      <c r="C54" s="19"/>
      <c r="D54" s="19" t="s">
        <v>196</v>
      </c>
    </row>
  </sheetData>
  <mergeCells count="3">
    <mergeCell ref="A6:E6"/>
    <mergeCell ref="C3:E3"/>
    <mergeCell ref="C4:E4"/>
  </mergeCells>
  <pageMargins left="0" right="0" top="0.74803149606299213" bottom="0.74803149606299213" header="0" footer="0.31496062992125984"/>
  <pageSetup paperSize="9" scale="83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I28"/>
  <sheetViews>
    <sheetView workbookViewId="0">
      <selection activeCell="P19" sqref="P19"/>
    </sheetView>
  </sheetViews>
  <sheetFormatPr defaultRowHeight="15" x14ac:dyDescent="0.25"/>
  <cols>
    <col min="2" max="2" width="18.28515625" customWidth="1"/>
    <col min="7" max="7" width="18.42578125" customWidth="1"/>
    <col min="8" max="8" width="15.28515625" customWidth="1"/>
    <col min="9" max="9" width="15.7109375" customWidth="1"/>
  </cols>
  <sheetData>
    <row r="2" spans="2:9" x14ac:dyDescent="0.25">
      <c r="G2" s="45"/>
      <c r="H2" s="45"/>
      <c r="I2" s="45" t="s">
        <v>35</v>
      </c>
    </row>
    <row r="3" spans="2:9" x14ac:dyDescent="0.25">
      <c r="G3" s="85" t="s">
        <v>195</v>
      </c>
      <c r="H3" s="85"/>
      <c r="I3" s="85"/>
    </row>
    <row r="4" spans="2:9" x14ac:dyDescent="0.25">
      <c r="G4" s="85" t="s">
        <v>219</v>
      </c>
      <c r="H4" s="85"/>
      <c r="I4" s="85"/>
    </row>
    <row r="6" spans="2:9" ht="36.75" customHeight="1" x14ac:dyDescent="0.3">
      <c r="B6" s="83" t="s">
        <v>220</v>
      </c>
      <c r="C6" s="83"/>
      <c r="D6" s="83"/>
      <c r="E6" s="83"/>
      <c r="F6" s="83"/>
      <c r="G6" s="83"/>
      <c r="H6" s="83"/>
      <c r="I6" s="83"/>
    </row>
    <row r="8" spans="2:9" ht="15.75" x14ac:dyDescent="0.25">
      <c r="B8" s="87" t="s">
        <v>0</v>
      </c>
      <c r="C8" s="90" t="s">
        <v>16</v>
      </c>
      <c r="D8" s="91"/>
      <c r="E8" s="91"/>
      <c r="F8" s="92"/>
      <c r="G8" s="96" t="s">
        <v>2</v>
      </c>
      <c r="H8" s="97"/>
      <c r="I8" s="98"/>
    </row>
    <row r="9" spans="2:9" ht="15.75" x14ac:dyDescent="0.25">
      <c r="B9" s="88"/>
      <c r="C9" s="93"/>
      <c r="D9" s="94"/>
      <c r="E9" s="94"/>
      <c r="F9" s="95"/>
      <c r="G9" s="87" t="s">
        <v>31</v>
      </c>
      <c r="H9" s="96" t="s">
        <v>32</v>
      </c>
      <c r="I9" s="98"/>
    </row>
    <row r="10" spans="2:9" ht="73.5" customHeight="1" x14ac:dyDescent="0.25">
      <c r="B10" s="89"/>
      <c r="C10" s="14" t="s">
        <v>28</v>
      </c>
      <c r="D10" s="14" t="s">
        <v>29</v>
      </c>
      <c r="E10" s="14" t="s">
        <v>26</v>
      </c>
      <c r="F10" s="14" t="s">
        <v>30</v>
      </c>
      <c r="G10" s="89"/>
      <c r="H10" s="13" t="s">
        <v>33</v>
      </c>
      <c r="I10" s="13" t="s">
        <v>34</v>
      </c>
    </row>
    <row r="11" spans="2:9" ht="15.75" x14ac:dyDescent="0.25">
      <c r="B11" s="1"/>
      <c r="C11" s="1"/>
      <c r="D11" s="1"/>
      <c r="E11" s="1"/>
      <c r="F11" s="1"/>
      <c r="G11" s="1"/>
      <c r="H11" s="1"/>
      <c r="I11" s="1"/>
    </row>
    <row r="12" spans="2:9" ht="15.75" x14ac:dyDescent="0.25">
      <c r="B12" s="1"/>
      <c r="C12" s="1"/>
      <c r="D12" s="1"/>
      <c r="E12" s="1"/>
      <c r="F12" s="1"/>
      <c r="G12" s="1"/>
      <c r="H12" s="1"/>
      <c r="I12" s="1"/>
    </row>
    <row r="13" spans="2:9" ht="15.75" x14ac:dyDescent="0.25">
      <c r="B13" s="1"/>
      <c r="C13" s="1"/>
      <c r="D13" s="1"/>
      <c r="E13" s="1"/>
      <c r="F13" s="1"/>
      <c r="G13" s="1"/>
      <c r="H13" s="1"/>
      <c r="I13" s="1"/>
    </row>
    <row r="14" spans="2:9" ht="15.75" x14ac:dyDescent="0.25">
      <c r="B14" s="1"/>
      <c r="C14" s="1"/>
      <c r="D14" s="1"/>
      <c r="E14" s="1"/>
      <c r="F14" s="1"/>
      <c r="G14" s="1"/>
      <c r="H14" s="1"/>
      <c r="I14" s="1"/>
    </row>
    <row r="15" spans="2:9" ht="15.75" x14ac:dyDescent="0.25">
      <c r="B15" s="1"/>
      <c r="C15" s="1"/>
      <c r="D15" s="1"/>
      <c r="E15" s="1"/>
      <c r="F15" s="1"/>
      <c r="G15" s="1"/>
      <c r="H15" s="1"/>
      <c r="I15" s="1"/>
    </row>
    <row r="16" spans="2:9" ht="15.75" x14ac:dyDescent="0.25">
      <c r="B16" s="1"/>
      <c r="C16" s="1"/>
      <c r="D16" s="1"/>
      <c r="E16" s="1"/>
      <c r="F16" s="1"/>
      <c r="G16" s="1"/>
      <c r="H16" s="1"/>
      <c r="I16" s="1"/>
    </row>
    <row r="17" spans="2:9" ht="15.75" x14ac:dyDescent="0.25">
      <c r="B17" s="1"/>
      <c r="C17" s="1"/>
      <c r="D17" s="1"/>
      <c r="E17" s="1"/>
      <c r="F17" s="1"/>
      <c r="G17" s="1"/>
      <c r="H17" s="1"/>
      <c r="I17" s="1"/>
    </row>
    <row r="18" spans="2:9" ht="15.75" x14ac:dyDescent="0.25">
      <c r="B18" s="1"/>
      <c r="C18" s="1"/>
      <c r="D18" s="1"/>
      <c r="E18" s="1"/>
      <c r="F18" s="1"/>
      <c r="G18" s="1"/>
      <c r="H18" s="1"/>
      <c r="I18" s="1"/>
    </row>
    <row r="19" spans="2:9" ht="15.75" x14ac:dyDescent="0.25">
      <c r="B19" s="1"/>
      <c r="C19" s="1"/>
      <c r="D19" s="1"/>
      <c r="E19" s="1"/>
      <c r="F19" s="1"/>
      <c r="G19" s="1"/>
      <c r="H19" s="1"/>
      <c r="I19" s="1"/>
    </row>
    <row r="20" spans="2:9" ht="15.75" x14ac:dyDescent="0.25">
      <c r="B20" s="1"/>
      <c r="C20" s="1"/>
      <c r="D20" s="1"/>
      <c r="E20" s="1"/>
      <c r="F20" s="1"/>
      <c r="G20" s="1"/>
      <c r="H20" s="1"/>
      <c r="I20" s="1"/>
    </row>
    <row r="21" spans="2:9" ht="15.75" x14ac:dyDescent="0.25">
      <c r="B21" s="1"/>
      <c r="C21" s="1"/>
      <c r="D21" s="1"/>
      <c r="E21" s="1"/>
      <c r="F21" s="1"/>
      <c r="G21" s="1"/>
      <c r="H21" s="1"/>
      <c r="I21" s="1"/>
    </row>
    <row r="22" spans="2:9" ht="15.75" x14ac:dyDescent="0.25">
      <c r="B22" s="1"/>
      <c r="C22" s="1"/>
      <c r="D22" s="1"/>
      <c r="E22" s="1"/>
      <c r="F22" s="1"/>
      <c r="G22" s="1"/>
      <c r="H22" s="1"/>
      <c r="I22" s="1"/>
    </row>
    <row r="23" spans="2:9" ht="15.75" x14ac:dyDescent="0.25">
      <c r="B23" s="1"/>
      <c r="C23" s="1"/>
      <c r="D23" s="1"/>
      <c r="E23" s="1"/>
      <c r="F23" s="1"/>
      <c r="G23" s="1"/>
      <c r="H23" s="1"/>
      <c r="I23" s="1"/>
    </row>
    <row r="24" spans="2:9" ht="15.75" x14ac:dyDescent="0.25">
      <c r="B24" s="1"/>
      <c r="C24" s="1"/>
      <c r="D24" s="1"/>
      <c r="E24" s="1"/>
      <c r="F24" s="1"/>
      <c r="G24" s="1"/>
      <c r="H24" s="1"/>
      <c r="I24" s="1"/>
    </row>
    <row r="25" spans="2:9" ht="15.75" x14ac:dyDescent="0.25">
      <c r="B25" s="1"/>
      <c r="C25" s="1"/>
      <c r="D25" s="1"/>
      <c r="E25" s="1"/>
      <c r="F25" s="1"/>
      <c r="G25" s="1"/>
      <c r="H25" s="1"/>
      <c r="I25" s="1"/>
    </row>
    <row r="28" spans="2:9" ht="18.75" x14ac:dyDescent="0.3">
      <c r="B28" s="19" t="s">
        <v>58</v>
      </c>
      <c r="H28" s="19" t="s">
        <v>196</v>
      </c>
      <c r="I28" s="19"/>
    </row>
  </sheetData>
  <mergeCells count="8">
    <mergeCell ref="G3:I3"/>
    <mergeCell ref="G4:I4"/>
    <mergeCell ref="B6:I6"/>
    <mergeCell ref="B8:B10"/>
    <mergeCell ref="C8:F9"/>
    <mergeCell ref="G8:I8"/>
    <mergeCell ref="G9:G10"/>
    <mergeCell ref="H9:I9"/>
  </mergeCells>
  <pageMargins left="0" right="0" top="0.74803149606299213" bottom="0.74803149606299213" header="0.31496062992125984" footer="0.31496062992125984"/>
  <pageSetup paperSize="9" scale="88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79"/>
  <sheetViews>
    <sheetView workbookViewId="0">
      <selection activeCell="J8" sqref="J8"/>
    </sheetView>
  </sheetViews>
  <sheetFormatPr defaultRowHeight="18.75" x14ac:dyDescent="0.3"/>
  <cols>
    <col min="1" max="1" width="9.140625" style="19"/>
    <col min="2" max="2" width="34.5703125" style="19" customWidth="1"/>
    <col min="3" max="3" width="20.7109375" style="19" customWidth="1"/>
    <col min="4" max="4" width="17.28515625" style="19" customWidth="1"/>
    <col min="5" max="257" width="9.140625" style="19"/>
    <col min="258" max="258" width="34.5703125" style="19" customWidth="1"/>
    <col min="259" max="259" width="20.7109375" style="19" customWidth="1"/>
    <col min="260" max="260" width="17.28515625" style="19" customWidth="1"/>
    <col min="261" max="513" width="9.140625" style="19"/>
    <col min="514" max="514" width="34.5703125" style="19" customWidth="1"/>
    <col min="515" max="515" width="20.7109375" style="19" customWidth="1"/>
    <col min="516" max="516" width="17.28515625" style="19" customWidth="1"/>
    <col min="517" max="769" width="9.140625" style="19"/>
    <col min="770" max="770" width="34.5703125" style="19" customWidth="1"/>
    <col min="771" max="771" width="20.7109375" style="19" customWidth="1"/>
    <col min="772" max="772" width="17.28515625" style="19" customWidth="1"/>
    <col min="773" max="1025" width="9.140625" style="19"/>
    <col min="1026" max="1026" width="34.5703125" style="19" customWidth="1"/>
    <col min="1027" max="1027" width="20.7109375" style="19" customWidth="1"/>
    <col min="1028" max="1028" width="17.28515625" style="19" customWidth="1"/>
    <col min="1029" max="1281" width="9.140625" style="19"/>
    <col min="1282" max="1282" width="34.5703125" style="19" customWidth="1"/>
    <col min="1283" max="1283" width="20.7109375" style="19" customWidth="1"/>
    <col min="1284" max="1284" width="17.28515625" style="19" customWidth="1"/>
    <col min="1285" max="1537" width="9.140625" style="19"/>
    <col min="1538" max="1538" width="34.5703125" style="19" customWidth="1"/>
    <col min="1539" max="1539" width="20.7109375" style="19" customWidth="1"/>
    <col min="1540" max="1540" width="17.28515625" style="19" customWidth="1"/>
    <col min="1541" max="1793" width="9.140625" style="19"/>
    <col min="1794" max="1794" width="34.5703125" style="19" customWidth="1"/>
    <col min="1795" max="1795" width="20.7109375" style="19" customWidth="1"/>
    <col min="1796" max="1796" width="17.28515625" style="19" customWidth="1"/>
    <col min="1797" max="2049" width="9.140625" style="19"/>
    <col min="2050" max="2050" width="34.5703125" style="19" customWidth="1"/>
    <col min="2051" max="2051" width="20.7109375" style="19" customWidth="1"/>
    <col min="2052" max="2052" width="17.28515625" style="19" customWidth="1"/>
    <col min="2053" max="2305" width="9.140625" style="19"/>
    <col min="2306" max="2306" width="34.5703125" style="19" customWidth="1"/>
    <col min="2307" max="2307" width="20.7109375" style="19" customWidth="1"/>
    <col min="2308" max="2308" width="17.28515625" style="19" customWidth="1"/>
    <col min="2309" max="2561" width="9.140625" style="19"/>
    <col min="2562" max="2562" width="34.5703125" style="19" customWidth="1"/>
    <col min="2563" max="2563" width="20.7109375" style="19" customWidth="1"/>
    <col min="2564" max="2564" width="17.28515625" style="19" customWidth="1"/>
    <col min="2565" max="2817" width="9.140625" style="19"/>
    <col min="2818" max="2818" width="34.5703125" style="19" customWidth="1"/>
    <col min="2819" max="2819" width="20.7109375" style="19" customWidth="1"/>
    <col min="2820" max="2820" width="17.28515625" style="19" customWidth="1"/>
    <col min="2821" max="3073" width="9.140625" style="19"/>
    <col min="3074" max="3074" width="34.5703125" style="19" customWidth="1"/>
    <col min="3075" max="3075" width="20.7109375" style="19" customWidth="1"/>
    <col min="3076" max="3076" width="17.28515625" style="19" customWidth="1"/>
    <col min="3077" max="3329" width="9.140625" style="19"/>
    <col min="3330" max="3330" width="34.5703125" style="19" customWidth="1"/>
    <col min="3331" max="3331" width="20.7109375" style="19" customWidth="1"/>
    <col min="3332" max="3332" width="17.28515625" style="19" customWidth="1"/>
    <col min="3333" max="3585" width="9.140625" style="19"/>
    <col min="3586" max="3586" width="34.5703125" style="19" customWidth="1"/>
    <col min="3587" max="3587" width="20.7109375" style="19" customWidth="1"/>
    <col min="3588" max="3588" width="17.28515625" style="19" customWidth="1"/>
    <col min="3589" max="3841" width="9.140625" style="19"/>
    <col min="3842" max="3842" width="34.5703125" style="19" customWidth="1"/>
    <col min="3843" max="3843" width="20.7109375" style="19" customWidth="1"/>
    <col min="3844" max="3844" width="17.28515625" style="19" customWidth="1"/>
    <col min="3845" max="4097" width="9.140625" style="19"/>
    <col min="4098" max="4098" width="34.5703125" style="19" customWidth="1"/>
    <col min="4099" max="4099" width="20.7109375" style="19" customWidth="1"/>
    <col min="4100" max="4100" width="17.28515625" style="19" customWidth="1"/>
    <col min="4101" max="4353" width="9.140625" style="19"/>
    <col min="4354" max="4354" width="34.5703125" style="19" customWidth="1"/>
    <col min="4355" max="4355" width="20.7109375" style="19" customWidth="1"/>
    <col min="4356" max="4356" width="17.28515625" style="19" customWidth="1"/>
    <col min="4357" max="4609" width="9.140625" style="19"/>
    <col min="4610" max="4610" width="34.5703125" style="19" customWidth="1"/>
    <col min="4611" max="4611" width="20.7109375" style="19" customWidth="1"/>
    <col min="4612" max="4612" width="17.28515625" style="19" customWidth="1"/>
    <col min="4613" max="4865" width="9.140625" style="19"/>
    <col min="4866" max="4866" width="34.5703125" style="19" customWidth="1"/>
    <col min="4867" max="4867" width="20.7109375" style="19" customWidth="1"/>
    <col min="4868" max="4868" width="17.28515625" style="19" customWidth="1"/>
    <col min="4869" max="5121" width="9.140625" style="19"/>
    <col min="5122" max="5122" width="34.5703125" style="19" customWidth="1"/>
    <col min="5123" max="5123" width="20.7109375" style="19" customWidth="1"/>
    <col min="5124" max="5124" width="17.28515625" style="19" customWidth="1"/>
    <col min="5125" max="5377" width="9.140625" style="19"/>
    <col min="5378" max="5378" width="34.5703125" style="19" customWidth="1"/>
    <col min="5379" max="5379" width="20.7109375" style="19" customWidth="1"/>
    <col min="5380" max="5380" width="17.28515625" style="19" customWidth="1"/>
    <col min="5381" max="5633" width="9.140625" style="19"/>
    <col min="5634" max="5634" width="34.5703125" style="19" customWidth="1"/>
    <col min="5635" max="5635" width="20.7109375" style="19" customWidth="1"/>
    <col min="5636" max="5636" width="17.28515625" style="19" customWidth="1"/>
    <col min="5637" max="5889" width="9.140625" style="19"/>
    <col min="5890" max="5890" width="34.5703125" style="19" customWidth="1"/>
    <col min="5891" max="5891" width="20.7109375" style="19" customWidth="1"/>
    <col min="5892" max="5892" width="17.28515625" style="19" customWidth="1"/>
    <col min="5893" max="6145" width="9.140625" style="19"/>
    <col min="6146" max="6146" width="34.5703125" style="19" customWidth="1"/>
    <col min="6147" max="6147" width="20.7109375" style="19" customWidth="1"/>
    <col min="6148" max="6148" width="17.28515625" style="19" customWidth="1"/>
    <col min="6149" max="6401" width="9.140625" style="19"/>
    <col min="6402" max="6402" width="34.5703125" style="19" customWidth="1"/>
    <col min="6403" max="6403" width="20.7109375" style="19" customWidth="1"/>
    <col min="6404" max="6404" width="17.28515625" style="19" customWidth="1"/>
    <col min="6405" max="6657" width="9.140625" style="19"/>
    <col min="6658" max="6658" width="34.5703125" style="19" customWidth="1"/>
    <col min="6659" max="6659" width="20.7109375" style="19" customWidth="1"/>
    <col min="6660" max="6660" width="17.28515625" style="19" customWidth="1"/>
    <col min="6661" max="6913" width="9.140625" style="19"/>
    <col min="6914" max="6914" width="34.5703125" style="19" customWidth="1"/>
    <col min="6915" max="6915" width="20.7109375" style="19" customWidth="1"/>
    <col min="6916" max="6916" width="17.28515625" style="19" customWidth="1"/>
    <col min="6917" max="7169" width="9.140625" style="19"/>
    <col min="7170" max="7170" width="34.5703125" style="19" customWidth="1"/>
    <col min="7171" max="7171" width="20.7109375" style="19" customWidth="1"/>
    <col min="7172" max="7172" width="17.28515625" style="19" customWidth="1"/>
    <col min="7173" max="7425" width="9.140625" style="19"/>
    <col min="7426" max="7426" width="34.5703125" style="19" customWidth="1"/>
    <col min="7427" max="7427" width="20.7109375" style="19" customWidth="1"/>
    <col min="7428" max="7428" width="17.28515625" style="19" customWidth="1"/>
    <col min="7429" max="7681" width="9.140625" style="19"/>
    <col min="7682" max="7682" width="34.5703125" style="19" customWidth="1"/>
    <col min="7683" max="7683" width="20.7109375" style="19" customWidth="1"/>
    <col min="7684" max="7684" width="17.28515625" style="19" customWidth="1"/>
    <col min="7685" max="7937" width="9.140625" style="19"/>
    <col min="7938" max="7938" width="34.5703125" style="19" customWidth="1"/>
    <col min="7939" max="7939" width="20.7109375" style="19" customWidth="1"/>
    <col min="7940" max="7940" width="17.28515625" style="19" customWidth="1"/>
    <col min="7941" max="8193" width="9.140625" style="19"/>
    <col min="8194" max="8194" width="34.5703125" style="19" customWidth="1"/>
    <col min="8195" max="8195" width="20.7109375" style="19" customWidth="1"/>
    <col min="8196" max="8196" width="17.28515625" style="19" customWidth="1"/>
    <col min="8197" max="8449" width="9.140625" style="19"/>
    <col min="8450" max="8450" width="34.5703125" style="19" customWidth="1"/>
    <col min="8451" max="8451" width="20.7109375" style="19" customWidth="1"/>
    <col min="8452" max="8452" width="17.28515625" style="19" customWidth="1"/>
    <col min="8453" max="8705" width="9.140625" style="19"/>
    <col min="8706" max="8706" width="34.5703125" style="19" customWidth="1"/>
    <col min="8707" max="8707" width="20.7109375" style="19" customWidth="1"/>
    <col min="8708" max="8708" width="17.28515625" style="19" customWidth="1"/>
    <col min="8709" max="8961" width="9.140625" style="19"/>
    <col min="8962" max="8962" width="34.5703125" style="19" customWidth="1"/>
    <col min="8963" max="8963" width="20.7109375" style="19" customWidth="1"/>
    <col min="8964" max="8964" width="17.28515625" style="19" customWidth="1"/>
    <col min="8965" max="9217" width="9.140625" style="19"/>
    <col min="9218" max="9218" width="34.5703125" style="19" customWidth="1"/>
    <col min="9219" max="9219" width="20.7109375" style="19" customWidth="1"/>
    <col min="9220" max="9220" width="17.28515625" style="19" customWidth="1"/>
    <col min="9221" max="9473" width="9.140625" style="19"/>
    <col min="9474" max="9474" width="34.5703125" style="19" customWidth="1"/>
    <col min="9475" max="9475" width="20.7109375" style="19" customWidth="1"/>
    <col min="9476" max="9476" width="17.28515625" style="19" customWidth="1"/>
    <col min="9477" max="9729" width="9.140625" style="19"/>
    <col min="9730" max="9730" width="34.5703125" style="19" customWidth="1"/>
    <col min="9731" max="9731" width="20.7109375" style="19" customWidth="1"/>
    <col min="9732" max="9732" width="17.28515625" style="19" customWidth="1"/>
    <col min="9733" max="9985" width="9.140625" style="19"/>
    <col min="9986" max="9986" width="34.5703125" style="19" customWidth="1"/>
    <col min="9987" max="9987" width="20.7109375" style="19" customWidth="1"/>
    <col min="9988" max="9988" width="17.28515625" style="19" customWidth="1"/>
    <col min="9989" max="10241" width="9.140625" style="19"/>
    <col min="10242" max="10242" width="34.5703125" style="19" customWidth="1"/>
    <col min="10243" max="10243" width="20.7109375" style="19" customWidth="1"/>
    <col min="10244" max="10244" width="17.28515625" style="19" customWidth="1"/>
    <col min="10245" max="10497" width="9.140625" style="19"/>
    <col min="10498" max="10498" width="34.5703125" style="19" customWidth="1"/>
    <col min="10499" max="10499" width="20.7109375" style="19" customWidth="1"/>
    <col min="10500" max="10500" width="17.28515625" style="19" customWidth="1"/>
    <col min="10501" max="10753" width="9.140625" style="19"/>
    <col min="10754" max="10754" width="34.5703125" style="19" customWidth="1"/>
    <col min="10755" max="10755" width="20.7109375" style="19" customWidth="1"/>
    <col min="10756" max="10756" width="17.28515625" style="19" customWidth="1"/>
    <col min="10757" max="11009" width="9.140625" style="19"/>
    <col min="11010" max="11010" width="34.5703125" style="19" customWidth="1"/>
    <col min="11011" max="11011" width="20.7109375" style="19" customWidth="1"/>
    <col min="11012" max="11012" width="17.28515625" style="19" customWidth="1"/>
    <col min="11013" max="11265" width="9.140625" style="19"/>
    <col min="11266" max="11266" width="34.5703125" style="19" customWidth="1"/>
    <col min="11267" max="11267" width="20.7109375" style="19" customWidth="1"/>
    <col min="11268" max="11268" width="17.28515625" style="19" customWidth="1"/>
    <col min="11269" max="11521" width="9.140625" style="19"/>
    <col min="11522" max="11522" width="34.5703125" style="19" customWidth="1"/>
    <col min="11523" max="11523" width="20.7109375" style="19" customWidth="1"/>
    <col min="11524" max="11524" width="17.28515625" style="19" customWidth="1"/>
    <col min="11525" max="11777" width="9.140625" style="19"/>
    <col min="11778" max="11778" width="34.5703125" style="19" customWidth="1"/>
    <col min="11779" max="11779" width="20.7109375" style="19" customWidth="1"/>
    <col min="11780" max="11780" width="17.28515625" style="19" customWidth="1"/>
    <col min="11781" max="12033" width="9.140625" style="19"/>
    <col min="12034" max="12034" width="34.5703125" style="19" customWidth="1"/>
    <col min="12035" max="12035" width="20.7109375" style="19" customWidth="1"/>
    <col min="12036" max="12036" width="17.28515625" style="19" customWidth="1"/>
    <col min="12037" max="12289" width="9.140625" style="19"/>
    <col min="12290" max="12290" width="34.5703125" style="19" customWidth="1"/>
    <col min="12291" max="12291" width="20.7109375" style="19" customWidth="1"/>
    <col min="12292" max="12292" width="17.28515625" style="19" customWidth="1"/>
    <col min="12293" max="12545" width="9.140625" style="19"/>
    <col min="12546" max="12546" width="34.5703125" style="19" customWidth="1"/>
    <col min="12547" max="12547" width="20.7109375" style="19" customWidth="1"/>
    <col min="12548" max="12548" width="17.28515625" style="19" customWidth="1"/>
    <col min="12549" max="12801" width="9.140625" style="19"/>
    <col min="12802" max="12802" width="34.5703125" style="19" customWidth="1"/>
    <col min="12803" max="12803" width="20.7109375" style="19" customWidth="1"/>
    <col min="12804" max="12804" width="17.28515625" style="19" customWidth="1"/>
    <col min="12805" max="13057" width="9.140625" style="19"/>
    <col min="13058" max="13058" width="34.5703125" style="19" customWidth="1"/>
    <col min="13059" max="13059" width="20.7109375" style="19" customWidth="1"/>
    <col min="13060" max="13060" width="17.28515625" style="19" customWidth="1"/>
    <col min="13061" max="13313" width="9.140625" style="19"/>
    <col min="13314" max="13314" width="34.5703125" style="19" customWidth="1"/>
    <col min="13315" max="13315" width="20.7109375" style="19" customWidth="1"/>
    <col min="13316" max="13316" width="17.28515625" style="19" customWidth="1"/>
    <col min="13317" max="13569" width="9.140625" style="19"/>
    <col min="13570" max="13570" width="34.5703125" style="19" customWidth="1"/>
    <col min="13571" max="13571" width="20.7109375" style="19" customWidth="1"/>
    <col min="13572" max="13572" width="17.28515625" style="19" customWidth="1"/>
    <col min="13573" max="13825" width="9.140625" style="19"/>
    <col min="13826" max="13826" width="34.5703125" style="19" customWidth="1"/>
    <col min="13827" max="13827" width="20.7109375" style="19" customWidth="1"/>
    <col min="13828" max="13828" width="17.28515625" style="19" customWidth="1"/>
    <col min="13829" max="14081" width="9.140625" style="19"/>
    <col min="14082" max="14082" width="34.5703125" style="19" customWidth="1"/>
    <col min="14083" max="14083" width="20.7109375" style="19" customWidth="1"/>
    <col min="14084" max="14084" width="17.28515625" style="19" customWidth="1"/>
    <col min="14085" max="14337" width="9.140625" style="19"/>
    <col min="14338" max="14338" width="34.5703125" style="19" customWidth="1"/>
    <col min="14339" max="14339" width="20.7109375" style="19" customWidth="1"/>
    <col min="14340" max="14340" width="17.28515625" style="19" customWidth="1"/>
    <col min="14341" max="14593" width="9.140625" style="19"/>
    <col min="14594" max="14594" width="34.5703125" style="19" customWidth="1"/>
    <col min="14595" max="14595" width="20.7109375" style="19" customWidth="1"/>
    <col min="14596" max="14596" width="17.28515625" style="19" customWidth="1"/>
    <col min="14597" max="14849" width="9.140625" style="19"/>
    <col min="14850" max="14850" width="34.5703125" style="19" customWidth="1"/>
    <col min="14851" max="14851" width="20.7109375" style="19" customWidth="1"/>
    <col min="14852" max="14852" width="17.28515625" style="19" customWidth="1"/>
    <col min="14853" max="15105" width="9.140625" style="19"/>
    <col min="15106" max="15106" width="34.5703125" style="19" customWidth="1"/>
    <col min="15107" max="15107" width="20.7109375" style="19" customWidth="1"/>
    <col min="15108" max="15108" width="17.28515625" style="19" customWidth="1"/>
    <col min="15109" max="15361" width="9.140625" style="19"/>
    <col min="15362" max="15362" width="34.5703125" style="19" customWidth="1"/>
    <col min="15363" max="15363" width="20.7109375" style="19" customWidth="1"/>
    <col min="15364" max="15364" width="17.28515625" style="19" customWidth="1"/>
    <col min="15365" max="15617" width="9.140625" style="19"/>
    <col min="15618" max="15618" width="34.5703125" style="19" customWidth="1"/>
    <col min="15619" max="15619" width="20.7109375" style="19" customWidth="1"/>
    <col min="15620" max="15620" width="17.28515625" style="19" customWidth="1"/>
    <col min="15621" max="15873" width="9.140625" style="19"/>
    <col min="15874" max="15874" width="34.5703125" style="19" customWidth="1"/>
    <col min="15875" max="15875" width="20.7109375" style="19" customWidth="1"/>
    <col min="15876" max="15876" width="17.28515625" style="19" customWidth="1"/>
    <col min="15877" max="16129" width="9.140625" style="19"/>
    <col min="16130" max="16130" width="34.5703125" style="19" customWidth="1"/>
    <col min="16131" max="16131" width="20.7109375" style="19" customWidth="1"/>
    <col min="16132" max="16132" width="17.28515625" style="19" customWidth="1"/>
    <col min="16133" max="16384" width="9.140625" style="19"/>
  </cols>
  <sheetData>
    <row r="1" spans="2:7" x14ac:dyDescent="0.3">
      <c r="B1" s="72"/>
      <c r="C1" s="72"/>
      <c r="D1" s="72" t="s">
        <v>153</v>
      </c>
    </row>
    <row r="2" spans="2:7" ht="15" customHeight="1" x14ac:dyDescent="0.3">
      <c r="B2" s="72"/>
      <c r="C2" s="85" t="s">
        <v>195</v>
      </c>
      <c r="D2" s="85"/>
      <c r="E2" s="85"/>
    </row>
    <row r="3" spans="2:7" x14ac:dyDescent="0.3">
      <c r="B3" s="72"/>
      <c r="C3" s="85" t="s">
        <v>216</v>
      </c>
      <c r="D3" s="85"/>
      <c r="E3" s="85"/>
    </row>
    <row r="4" spans="2:7" ht="36.75" customHeight="1" x14ac:dyDescent="0.3">
      <c r="B4" s="99" t="s">
        <v>217</v>
      </c>
      <c r="C4" s="100"/>
      <c r="D4" s="100"/>
    </row>
    <row r="6" spans="2:7" ht="56.25" x14ac:dyDescent="0.3">
      <c r="B6" s="29" t="s">
        <v>154</v>
      </c>
      <c r="C6" s="29" t="s">
        <v>155</v>
      </c>
      <c r="D6" s="46" t="s">
        <v>156</v>
      </c>
    </row>
    <row r="7" spans="2:7" x14ac:dyDescent="0.3">
      <c r="B7" s="46" t="s">
        <v>158</v>
      </c>
      <c r="C7" s="47">
        <v>10789</v>
      </c>
      <c r="D7" s="47">
        <v>6.5</v>
      </c>
    </row>
    <row r="8" spans="2:7" x14ac:dyDescent="0.3">
      <c r="B8" s="46" t="s">
        <v>159</v>
      </c>
      <c r="C8" s="47">
        <v>9614</v>
      </c>
      <c r="D8" s="47">
        <v>9.9</v>
      </c>
    </row>
    <row r="9" spans="2:7" x14ac:dyDescent="0.3">
      <c r="B9" s="46" t="s">
        <v>160</v>
      </c>
      <c r="C9" s="47">
        <v>7778</v>
      </c>
      <c r="D9" s="48" t="s">
        <v>162</v>
      </c>
    </row>
    <row r="10" spans="2:7" x14ac:dyDescent="0.3">
      <c r="B10" s="46" t="s">
        <v>218</v>
      </c>
      <c r="C10" s="47">
        <v>7780</v>
      </c>
      <c r="D10" s="48" t="s">
        <v>203</v>
      </c>
      <c r="G10" s="72"/>
    </row>
    <row r="11" spans="2:7" x14ac:dyDescent="0.3">
      <c r="B11" s="46" t="s">
        <v>161</v>
      </c>
      <c r="C11" s="47">
        <v>10789</v>
      </c>
      <c r="D11" s="48" t="s">
        <v>157</v>
      </c>
    </row>
    <row r="12" spans="2:7" x14ac:dyDescent="0.3">
      <c r="B12" s="70" t="s">
        <v>31</v>
      </c>
      <c r="C12" s="70"/>
      <c r="D12" s="71">
        <f>D7+D8+D9+D10+D11</f>
        <v>23.4</v>
      </c>
    </row>
    <row r="15" spans="2:7" x14ac:dyDescent="0.3">
      <c r="B15" s="73" t="s">
        <v>58</v>
      </c>
      <c r="C15" s="73"/>
      <c r="D15" s="73" t="s">
        <v>196</v>
      </c>
    </row>
    <row r="79" spans="1:1" ht="19.5" x14ac:dyDescent="0.3">
      <c r="A79" s="74"/>
    </row>
  </sheetData>
  <mergeCells count="3">
    <mergeCell ref="C2:E2"/>
    <mergeCell ref="C3:E3"/>
    <mergeCell ref="B4:D4"/>
  </mergeCells>
  <printOptions horizontalCentered="1"/>
  <pageMargins left="0" right="0" top="0.98425196850393704" bottom="0" header="0.31496062992125984" footer="0.31496062992125984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J43"/>
  <sheetViews>
    <sheetView workbookViewId="0">
      <selection activeCell="G13" sqref="G13"/>
    </sheetView>
  </sheetViews>
  <sheetFormatPr defaultRowHeight="15" x14ac:dyDescent="0.25"/>
  <cols>
    <col min="2" max="2" width="1.140625" customWidth="1"/>
    <col min="4" max="4" width="28" customWidth="1"/>
    <col min="7" max="7" width="24.140625" customWidth="1"/>
  </cols>
  <sheetData>
    <row r="2" spans="2:10" x14ac:dyDescent="0.25">
      <c r="G2" s="45"/>
      <c r="H2" s="49" t="s">
        <v>163</v>
      </c>
      <c r="I2" s="45"/>
      <c r="J2" s="45"/>
    </row>
    <row r="3" spans="2:10" x14ac:dyDescent="0.25">
      <c r="G3" s="85" t="s">
        <v>195</v>
      </c>
      <c r="H3" s="85"/>
      <c r="I3" s="85"/>
      <c r="J3" s="45"/>
    </row>
    <row r="4" spans="2:10" x14ac:dyDescent="0.25">
      <c r="G4" s="85" t="s">
        <v>214</v>
      </c>
      <c r="H4" s="85"/>
      <c r="I4" s="85"/>
      <c r="J4" s="45"/>
    </row>
    <row r="7" spans="2:10" ht="18.75" x14ac:dyDescent="0.3">
      <c r="B7" s="103" t="s">
        <v>215</v>
      </c>
      <c r="C7" s="103"/>
      <c r="D7" s="103"/>
      <c r="E7" s="103"/>
      <c r="F7" s="103"/>
      <c r="G7" s="103"/>
      <c r="H7" s="103"/>
      <c r="I7" s="103"/>
    </row>
    <row r="9" spans="2:10" ht="18.75" x14ac:dyDescent="0.3">
      <c r="C9" s="106" t="s">
        <v>0</v>
      </c>
      <c r="D9" s="107"/>
      <c r="E9" s="106" t="s">
        <v>144</v>
      </c>
      <c r="F9" s="107"/>
      <c r="G9" s="37" t="s">
        <v>145</v>
      </c>
    </row>
    <row r="10" spans="2:10" ht="75.75" customHeight="1" x14ac:dyDescent="0.3">
      <c r="C10" s="104" t="s">
        <v>118</v>
      </c>
      <c r="D10" s="105"/>
      <c r="E10" s="101">
        <v>191231</v>
      </c>
      <c r="F10" s="102"/>
      <c r="G10" s="29">
        <v>442.9</v>
      </c>
    </row>
    <row r="11" spans="2:10" ht="123.75" customHeight="1" x14ac:dyDescent="0.3">
      <c r="C11" s="104" t="s">
        <v>146</v>
      </c>
      <c r="D11" s="105"/>
      <c r="E11" s="101">
        <v>191211</v>
      </c>
      <c r="F11" s="102"/>
      <c r="G11" s="29">
        <v>1423</v>
      </c>
    </row>
    <row r="12" spans="2:10" ht="82.5" customHeight="1" x14ac:dyDescent="0.3">
      <c r="C12" s="104" t="s">
        <v>202</v>
      </c>
      <c r="D12" s="105"/>
      <c r="E12" s="101">
        <v>191239</v>
      </c>
      <c r="F12" s="102"/>
      <c r="G12" s="29">
        <v>427.9</v>
      </c>
    </row>
    <row r="13" spans="2:10" ht="18.75" x14ac:dyDescent="0.3">
      <c r="C13" s="101" t="s">
        <v>31</v>
      </c>
      <c r="D13" s="102"/>
      <c r="E13" s="101"/>
      <c r="F13" s="102"/>
      <c r="G13" s="29">
        <f>G10+G11+G12</f>
        <v>2293.8000000000002</v>
      </c>
    </row>
    <row r="16" spans="2:10" ht="18.75" x14ac:dyDescent="0.3">
      <c r="B16" s="103" t="s">
        <v>58</v>
      </c>
      <c r="C16" s="103"/>
      <c r="D16" s="103"/>
      <c r="E16" s="19"/>
      <c r="G16" s="19" t="s">
        <v>196</v>
      </c>
    </row>
    <row r="21" ht="144.75" customHeight="1" x14ac:dyDescent="0.25"/>
    <row r="22" ht="128.25" customHeight="1" x14ac:dyDescent="0.25"/>
    <row r="25" ht="60" customHeight="1" x14ac:dyDescent="0.25"/>
    <row r="26" ht="21.75" customHeight="1" x14ac:dyDescent="0.25"/>
    <row r="28" ht="76.5" customHeight="1" x14ac:dyDescent="0.25"/>
    <row r="29" ht="108" customHeight="1" x14ac:dyDescent="0.25"/>
    <row r="30" ht="101.25" customHeight="1" x14ac:dyDescent="0.25"/>
    <row r="31" ht="52.5" customHeight="1" x14ac:dyDescent="0.25"/>
    <row r="34" ht="47.25" customHeight="1" x14ac:dyDescent="0.25"/>
    <row r="38" ht="146.25" customHeight="1" x14ac:dyDescent="0.25"/>
    <row r="39" ht="27" customHeight="1" x14ac:dyDescent="0.25"/>
    <row r="40" ht="24" customHeight="1" x14ac:dyDescent="0.25"/>
    <row r="41" ht="21.75" customHeight="1" x14ac:dyDescent="0.25"/>
    <row r="43" ht="138" customHeight="1" x14ac:dyDescent="0.25"/>
  </sheetData>
  <mergeCells count="14">
    <mergeCell ref="C13:D13"/>
    <mergeCell ref="E13:F13"/>
    <mergeCell ref="B16:D16"/>
    <mergeCell ref="G3:I3"/>
    <mergeCell ref="G4:I4"/>
    <mergeCell ref="C11:D11"/>
    <mergeCell ref="E11:F11"/>
    <mergeCell ref="C12:D12"/>
    <mergeCell ref="E12:F12"/>
    <mergeCell ref="B7:I7"/>
    <mergeCell ref="C9:D9"/>
    <mergeCell ref="E9:F9"/>
    <mergeCell ref="C10:D10"/>
    <mergeCell ref="E10:F10"/>
  </mergeCells>
  <pageMargins left="0" right="0" top="0" bottom="0" header="0" footer="0"/>
  <pageSetup paperSize="9" scale="92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3"/>
  <sheetViews>
    <sheetView workbookViewId="0">
      <selection activeCell="J17" sqref="J17"/>
    </sheetView>
  </sheetViews>
  <sheetFormatPr defaultRowHeight="15" x14ac:dyDescent="0.25"/>
  <cols>
    <col min="1" max="1" width="11.42578125" bestFit="1" customWidth="1"/>
    <col min="3" max="3" width="28" customWidth="1"/>
    <col min="4" max="4" width="35.7109375" customWidth="1"/>
    <col min="257" max="257" width="11.42578125" bestFit="1" customWidth="1"/>
    <col min="259" max="259" width="28" customWidth="1"/>
    <col min="260" max="260" width="35.7109375" customWidth="1"/>
    <col min="513" max="513" width="11.42578125" bestFit="1" customWidth="1"/>
    <col min="515" max="515" width="28" customWidth="1"/>
    <col min="516" max="516" width="35.7109375" customWidth="1"/>
    <col min="769" max="769" width="11.42578125" bestFit="1" customWidth="1"/>
    <col min="771" max="771" width="28" customWidth="1"/>
    <col min="772" max="772" width="35.7109375" customWidth="1"/>
    <col min="1025" max="1025" width="11.42578125" bestFit="1" customWidth="1"/>
    <col min="1027" max="1027" width="28" customWidth="1"/>
    <col min="1028" max="1028" width="35.7109375" customWidth="1"/>
    <col min="1281" max="1281" width="11.42578125" bestFit="1" customWidth="1"/>
    <col min="1283" max="1283" width="28" customWidth="1"/>
    <col min="1284" max="1284" width="35.7109375" customWidth="1"/>
    <col min="1537" max="1537" width="11.42578125" bestFit="1" customWidth="1"/>
    <col min="1539" max="1539" width="28" customWidth="1"/>
    <col min="1540" max="1540" width="35.7109375" customWidth="1"/>
    <col min="1793" max="1793" width="11.42578125" bestFit="1" customWidth="1"/>
    <col min="1795" max="1795" width="28" customWidth="1"/>
    <col min="1796" max="1796" width="35.7109375" customWidth="1"/>
    <col min="2049" max="2049" width="11.42578125" bestFit="1" customWidth="1"/>
    <col min="2051" max="2051" width="28" customWidth="1"/>
    <col min="2052" max="2052" width="35.7109375" customWidth="1"/>
    <col min="2305" max="2305" width="11.42578125" bestFit="1" customWidth="1"/>
    <col min="2307" max="2307" width="28" customWidth="1"/>
    <col min="2308" max="2308" width="35.7109375" customWidth="1"/>
    <col min="2561" max="2561" width="11.42578125" bestFit="1" customWidth="1"/>
    <col min="2563" max="2563" width="28" customWidth="1"/>
    <col min="2564" max="2564" width="35.7109375" customWidth="1"/>
    <col min="2817" max="2817" width="11.42578125" bestFit="1" customWidth="1"/>
    <col min="2819" max="2819" width="28" customWidth="1"/>
    <col min="2820" max="2820" width="35.7109375" customWidth="1"/>
    <col min="3073" max="3073" width="11.42578125" bestFit="1" customWidth="1"/>
    <col min="3075" max="3075" width="28" customWidth="1"/>
    <col min="3076" max="3076" width="35.7109375" customWidth="1"/>
    <col min="3329" max="3329" width="11.42578125" bestFit="1" customWidth="1"/>
    <col min="3331" max="3331" width="28" customWidth="1"/>
    <col min="3332" max="3332" width="35.7109375" customWidth="1"/>
    <col min="3585" max="3585" width="11.42578125" bestFit="1" customWidth="1"/>
    <col min="3587" max="3587" width="28" customWidth="1"/>
    <col min="3588" max="3588" width="35.7109375" customWidth="1"/>
    <col min="3841" max="3841" width="11.42578125" bestFit="1" customWidth="1"/>
    <col min="3843" max="3843" width="28" customWidth="1"/>
    <col min="3844" max="3844" width="35.7109375" customWidth="1"/>
    <col min="4097" max="4097" width="11.42578125" bestFit="1" customWidth="1"/>
    <col min="4099" max="4099" width="28" customWidth="1"/>
    <col min="4100" max="4100" width="35.7109375" customWidth="1"/>
    <col min="4353" max="4353" width="11.42578125" bestFit="1" customWidth="1"/>
    <col min="4355" max="4355" width="28" customWidth="1"/>
    <col min="4356" max="4356" width="35.7109375" customWidth="1"/>
    <col min="4609" max="4609" width="11.42578125" bestFit="1" customWidth="1"/>
    <col min="4611" max="4611" width="28" customWidth="1"/>
    <col min="4612" max="4612" width="35.7109375" customWidth="1"/>
    <col min="4865" max="4865" width="11.42578125" bestFit="1" customWidth="1"/>
    <col min="4867" max="4867" width="28" customWidth="1"/>
    <col min="4868" max="4868" width="35.7109375" customWidth="1"/>
    <col min="5121" max="5121" width="11.42578125" bestFit="1" customWidth="1"/>
    <col min="5123" max="5123" width="28" customWidth="1"/>
    <col min="5124" max="5124" width="35.7109375" customWidth="1"/>
    <col min="5377" max="5377" width="11.42578125" bestFit="1" customWidth="1"/>
    <col min="5379" max="5379" width="28" customWidth="1"/>
    <col min="5380" max="5380" width="35.7109375" customWidth="1"/>
    <col min="5633" max="5633" width="11.42578125" bestFit="1" customWidth="1"/>
    <col min="5635" max="5635" width="28" customWidth="1"/>
    <col min="5636" max="5636" width="35.7109375" customWidth="1"/>
    <col min="5889" max="5889" width="11.42578125" bestFit="1" customWidth="1"/>
    <col min="5891" max="5891" width="28" customWidth="1"/>
    <col min="5892" max="5892" width="35.7109375" customWidth="1"/>
    <col min="6145" max="6145" width="11.42578125" bestFit="1" customWidth="1"/>
    <col min="6147" max="6147" width="28" customWidth="1"/>
    <col min="6148" max="6148" width="35.7109375" customWidth="1"/>
    <col min="6401" max="6401" width="11.42578125" bestFit="1" customWidth="1"/>
    <col min="6403" max="6403" width="28" customWidth="1"/>
    <col min="6404" max="6404" width="35.7109375" customWidth="1"/>
    <col min="6657" max="6657" width="11.42578125" bestFit="1" customWidth="1"/>
    <col min="6659" max="6659" width="28" customWidth="1"/>
    <col min="6660" max="6660" width="35.7109375" customWidth="1"/>
    <col min="6913" max="6913" width="11.42578125" bestFit="1" customWidth="1"/>
    <col min="6915" max="6915" width="28" customWidth="1"/>
    <col min="6916" max="6916" width="35.7109375" customWidth="1"/>
    <col min="7169" max="7169" width="11.42578125" bestFit="1" customWidth="1"/>
    <col min="7171" max="7171" width="28" customWidth="1"/>
    <col min="7172" max="7172" width="35.7109375" customWidth="1"/>
    <col min="7425" max="7425" width="11.42578125" bestFit="1" customWidth="1"/>
    <col min="7427" max="7427" width="28" customWidth="1"/>
    <col min="7428" max="7428" width="35.7109375" customWidth="1"/>
    <col min="7681" max="7681" width="11.42578125" bestFit="1" customWidth="1"/>
    <col min="7683" max="7683" width="28" customWidth="1"/>
    <col min="7684" max="7684" width="35.7109375" customWidth="1"/>
    <col min="7937" max="7937" width="11.42578125" bestFit="1" customWidth="1"/>
    <col min="7939" max="7939" width="28" customWidth="1"/>
    <col min="7940" max="7940" width="35.7109375" customWidth="1"/>
    <col min="8193" max="8193" width="11.42578125" bestFit="1" customWidth="1"/>
    <col min="8195" max="8195" width="28" customWidth="1"/>
    <col min="8196" max="8196" width="35.7109375" customWidth="1"/>
    <col min="8449" max="8449" width="11.42578125" bestFit="1" customWidth="1"/>
    <col min="8451" max="8451" width="28" customWidth="1"/>
    <col min="8452" max="8452" width="35.7109375" customWidth="1"/>
    <col min="8705" max="8705" width="11.42578125" bestFit="1" customWidth="1"/>
    <col min="8707" max="8707" width="28" customWidth="1"/>
    <col min="8708" max="8708" width="35.7109375" customWidth="1"/>
    <col min="8961" max="8961" width="11.42578125" bestFit="1" customWidth="1"/>
    <col min="8963" max="8963" width="28" customWidth="1"/>
    <col min="8964" max="8964" width="35.7109375" customWidth="1"/>
    <col min="9217" max="9217" width="11.42578125" bestFit="1" customWidth="1"/>
    <col min="9219" max="9219" width="28" customWidth="1"/>
    <col min="9220" max="9220" width="35.7109375" customWidth="1"/>
    <col min="9473" max="9473" width="11.42578125" bestFit="1" customWidth="1"/>
    <col min="9475" max="9475" width="28" customWidth="1"/>
    <col min="9476" max="9476" width="35.7109375" customWidth="1"/>
    <col min="9729" max="9729" width="11.42578125" bestFit="1" customWidth="1"/>
    <col min="9731" max="9731" width="28" customWidth="1"/>
    <col min="9732" max="9732" width="35.7109375" customWidth="1"/>
    <col min="9985" max="9985" width="11.42578125" bestFit="1" customWidth="1"/>
    <col min="9987" max="9987" width="28" customWidth="1"/>
    <col min="9988" max="9988" width="35.7109375" customWidth="1"/>
    <col min="10241" max="10241" width="11.42578125" bestFit="1" customWidth="1"/>
    <col min="10243" max="10243" width="28" customWidth="1"/>
    <col min="10244" max="10244" width="35.7109375" customWidth="1"/>
    <col min="10497" max="10497" width="11.42578125" bestFit="1" customWidth="1"/>
    <col min="10499" max="10499" width="28" customWidth="1"/>
    <col min="10500" max="10500" width="35.7109375" customWidth="1"/>
    <col min="10753" max="10753" width="11.42578125" bestFit="1" customWidth="1"/>
    <col min="10755" max="10755" width="28" customWidth="1"/>
    <col min="10756" max="10756" width="35.7109375" customWidth="1"/>
    <col min="11009" max="11009" width="11.42578125" bestFit="1" customWidth="1"/>
    <col min="11011" max="11011" width="28" customWidth="1"/>
    <col min="11012" max="11012" width="35.7109375" customWidth="1"/>
    <col min="11265" max="11265" width="11.42578125" bestFit="1" customWidth="1"/>
    <col min="11267" max="11267" width="28" customWidth="1"/>
    <col min="11268" max="11268" width="35.7109375" customWidth="1"/>
    <col min="11521" max="11521" width="11.42578125" bestFit="1" customWidth="1"/>
    <col min="11523" max="11523" width="28" customWidth="1"/>
    <col min="11524" max="11524" width="35.7109375" customWidth="1"/>
    <col min="11777" max="11777" width="11.42578125" bestFit="1" customWidth="1"/>
    <col min="11779" max="11779" width="28" customWidth="1"/>
    <col min="11780" max="11780" width="35.7109375" customWidth="1"/>
    <col min="12033" max="12033" width="11.42578125" bestFit="1" customWidth="1"/>
    <col min="12035" max="12035" width="28" customWidth="1"/>
    <col min="12036" max="12036" width="35.7109375" customWidth="1"/>
    <col min="12289" max="12289" width="11.42578125" bestFit="1" customWidth="1"/>
    <col min="12291" max="12291" width="28" customWidth="1"/>
    <col min="12292" max="12292" width="35.7109375" customWidth="1"/>
    <col min="12545" max="12545" width="11.42578125" bestFit="1" customWidth="1"/>
    <col min="12547" max="12547" width="28" customWidth="1"/>
    <col min="12548" max="12548" width="35.7109375" customWidth="1"/>
    <col min="12801" max="12801" width="11.42578125" bestFit="1" customWidth="1"/>
    <col min="12803" max="12803" width="28" customWidth="1"/>
    <col min="12804" max="12804" width="35.7109375" customWidth="1"/>
    <col min="13057" max="13057" width="11.42578125" bestFit="1" customWidth="1"/>
    <col min="13059" max="13059" width="28" customWidth="1"/>
    <col min="13060" max="13060" width="35.7109375" customWidth="1"/>
    <col min="13313" max="13313" width="11.42578125" bestFit="1" customWidth="1"/>
    <col min="13315" max="13315" width="28" customWidth="1"/>
    <col min="13316" max="13316" width="35.7109375" customWidth="1"/>
    <col min="13569" max="13569" width="11.42578125" bestFit="1" customWidth="1"/>
    <col min="13571" max="13571" width="28" customWidth="1"/>
    <col min="13572" max="13572" width="35.7109375" customWidth="1"/>
    <col min="13825" max="13825" width="11.42578125" bestFit="1" customWidth="1"/>
    <col min="13827" max="13827" width="28" customWidth="1"/>
    <col min="13828" max="13828" width="35.7109375" customWidth="1"/>
    <col min="14081" max="14081" width="11.42578125" bestFit="1" customWidth="1"/>
    <col min="14083" max="14083" width="28" customWidth="1"/>
    <col min="14084" max="14084" width="35.7109375" customWidth="1"/>
    <col min="14337" max="14337" width="11.42578125" bestFit="1" customWidth="1"/>
    <col min="14339" max="14339" width="28" customWidth="1"/>
    <col min="14340" max="14340" width="35.7109375" customWidth="1"/>
    <col min="14593" max="14593" width="11.42578125" bestFit="1" customWidth="1"/>
    <col min="14595" max="14595" width="28" customWidth="1"/>
    <col min="14596" max="14596" width="35.7109375" customWidth="1"/>
    <col min="14849" max="14849" width="11.42578125" bestFit="1" customWidth="1"/>
    <col min="14851" max="14851" width="28" customWidth="1"/>
    <col min="14852" max="14852" width="35.7109375" customWidth="1"/>
    <col min="15105" max="15105" width="11.42578125" bestFit="1" customWidth="1"/>
    <col min="15107" max="15107" width="28" customWidth="1"/>
    <col min="15108" max="15108" width="35.7109375" customWidth="1"/>
    <col min="15361" max="15361" width="11.42578125" bestFit="1" customWidth="1"/>
    <col min="15363" max="15363" width="28" customWidth="1"/>
    <col min="15364" max="15364" width="35.7109375" customWidth="1"/>
    <col min="15617" max="15617" width="11.42578125" bestFit="1" customWidth="1"/>
    <col min="15619" max="15619" width="28" customWidth="1"/>
    <col min="15620" max="15620" width="35.7109375" customWidth="1"/>
    <col min="15873" max="15873" width="11.42578125" bestFit="1" customWidth="1"/>
    <col min="15875" max="15875" width="28" customWidth="1"/>
    <col min="15876" max="15876" width="35.7109375" customWidth="1"/>
    <col min="16129" max="16129" width="11.42578125" bestFit="1" customWidth="1"/>
    <col min="16131" max="16131" width="28" customWidth="1"/>
    <col min="16132" max="16132" width="35.7109375" customWidth="1"/>
  </cols>
  <sheetData>
    <row r="1" spans="1:6" x14ac:dyDescent="0.25">
      <c r="A1" s="50"/>
      <c r="B1" s="50"/>
      <c r="C1" s="50"/>
      <c r="D1" s="50"/>
    </row>
    <row r="2" spans="1:6" x14ac:dyDescent="0.25">
      <c r="A2" s="50"/>
      <c r="B2" s="50"/>
      <c r="C2" s="50"/>
      <c r="D2" s="51" t="s">
        <v>164</v>
      </c>
    </row>
    <row r="3" spans="1:6" x14ac:dyDescent="0.25">
      <c r="A3" s="50"/>
      <c r="B3" s="50"/>
      <c r="C3" s="50"/>
      <c r="D3" s="85" t="s">
        <v>195</v>
      </c>
      <c r="E3" s="85"/>
      <c r="F3" s="85"/>
    </row>
    <row r="4" spans="1:6" x14ac:dyDescent="0.25">
      <c r="A4" s="50"/>
      <c r="B4" s="50"/>
      <c r="C4" s="50"/>
      <c r="D4" s="85" t="s">
        <v>213</v>
      </c>
      <c r="E4" s="85"/>
      <c r="F4" s="85"/>
    </row>
    <row r="5" spans="1:6" x14ac:dyDescent="0.25">
      <c r="A5" s="50"/>
      <c r="B5" s="50"/>
      <c r="C5" s="50"/>
      <c r="D5" s="52"/>
      <c r="E5" s="52"/>
      <c r="F5" s="52"/>
    </row>
    <row r="6" spans="1:6" x14ac:dyDescent="0.25">
      <c r="A6" s="50"/>
      <c r="B6" s="50"/>
      <c r="C6" s="50"/>
      <c r="D6" s="52"/>
      <c r="E6" s="52"/>
      <c r="F6" s="52"/>
    </row>
    <row r="7" spans="1:6" x14ac:dyDescent="0.25">
      <c r="A7" s="50"/>
      <c r="B7" s="50"/>
      <c r="C7" s="50"/>
      <c r="D7" s="52"/>
      <c r="E7" s="52"/>
      <c r="F7" s="52"/>
    </row>
    <row r="8" spans="1:6" ht="18.75" x14ac:dyDescent="0.3">
      <c r="A8" s="50"/>
      <c r="B8" s="109" t="s">
        <v>165</v>
      </c>
      <c r="C8" s="109"/>
      <c r="D8" s="109"/>
    </row>
    <row r="9" spans="1:6" ht="18.75" x14ac:dyDescent="0.3">
      <c r="A9" s="50"/>
      <c r="B9" s="109" t="s">
        <v>166</v>
      </c>
      <c r="C9" s="109"/>
      <c r="D9" s="109"/>
    </row>
    <row r="10" spans="1:6" ht="18.75" x14ac:dyDescent="0.3">
      <c r="A10" s="50"/>
      <c r="B10" s="109" t="s">
        <v>210</v>
      </c>
      <c r="C10" s="109"/>
      <c r="D10" s="109"/>
    </row>
    <row r="11" spans="1:6" ht="18.75" x14ac:dyDescent="0.3">
      <c r="A11" s="50"/>
      <c r="B11" s="53"/>
      <c r="C11" s="53"/>
      <c r="D11" s="53"/>
    </row>
    <row r="12" spans="1:6" ht="18.75" x14ac:dyDescent="0.3">
      <c r="A12" s="50"/>
      <c r="B12" s="53"/>
      <c r="C12" s="53"/>
      <c r="D12" s="53"/>
    </row>
    <row r="13" spans="1:6" ht="18.75" x14ac:dyDescent="0.3">
      <c r="A13" s="50"/>
      <c r="B13" s="53"/>
      <c r="C13" s="53"/>
      <c r="D13" s="53"/>
    </row>
    <row r="14" spans="1:6" ht="37.5" x14ac:dyDescent="0.25">
      <c r="A14" s="54" t="s">
        <v>167</v>
      </c>
      <c r="B14" s="110" t="s">
        <v>168</v>
      </c>
      <c r="C14" s="111"/>
      <c r="D14" s="55" t="s">
        <v>169</v>
      </c>
    </row>
    <row r="15" spans="1:6" ht="48" customHeight="1" x14ac:dyDescent="0.25">
      <c r="A15" s="56" t="s">
        <v>170</v>
      </c>
      <c r="B15" s="112" t="s">
        <v>172</v>
      </c>
      <c r="C15" s="113"/>
      <c r="D15" s="57">
        <v>35</v>
      </c>
    </row>
    <row r="16" spans="1:6" ht="48" customHeight="1" x14ac:dyDescent="0.25">
      <c r="A16" s="56">
        <v>2</v>
      </c>
      <c r="B16" s="112" t="s">
        <v>186</v>
      </c>
      <c r="C16" s="113"/>
      <c r="D16" s="57">
        <f>D17+D18</f>
        <v>100</v>
      </c>
    </row>
    <row r="17" spans="1:4" ht="48" customHeight="1" x14ac:dyDescent="0.25">
      <c r="A17" s="75" t="s">
        <v>191</v>
      </c>
      <c r="B17" s="117" t="s">
        <v>192</v>
      </c>
      <c r="C17" s="118"/>
      <c r="D17" s="76">
        <v>50</v>
      </c>
    </row>
    <row r="18" spans="1:4" ht="48" customHeight="1" x14ac:dyDescent="0.25">
      <c r="A18" s="75" t="s">
        <v>211</v>
      </c>
      <c r="B18" s="119" t="s">
        <v>84</v>
      </c>
      <c r="C18" s="119"/>
      <c r="D18" s="76">
        <v>50</v>
      </c>
    </row>
    <row r="19" spans="1:4" ht="33" customHeight="1" x14ac:dyDescent="0.25">
      <c r="A19" s="114" t="s">
        <v>171</v>
      </c>
      <c r="B19" s="115"/>
      <c r="C19" s="116"/>
      <c r="D19" s="57">
        <f>D16+D15</f>
        <v>135</v>
      </c>
    </row>
    <row r="20" spans="1:4" ht="123.75" customHeight="1" x14ac:dyDescent="0.3">
      <c r="A20" s="50"/>
      <c r="B20" s="69" t="s">
        <v>58</v>
      </c>
      <c r="C20" s="69"/>
      <c r="D20" s="77" t="s">
        <v>196</v>
      </c>
    </row>
    <row r="21" spans="1:4" ht="19.5" x14ac:dyDescent="0.25">
      <c r="A21" s="108"/>
      <c r="B21" s="108"/>
      <c r="C21" s="108"/>
      <c r="D21" s="108"/>
    </row>
    <row r="22" spans="1:4" x14ac:dyDescent="0.25">
      <c r="A22" s="50"/>
      <c r="B22" s="50"/>
      <c r="C22" s="50"/>
      <c r="D22" s="50"/>
    </row>
    <row r="23" spans="1:4" x14ac:dyDescent="0.25">
      <c r="A23" s="50"/>
      <c r="B23" s="50"/>
      <c r="C23" s="50"/>
      <c r="D23" s="50"/>
    </row>
    <row r="24" spans="1:4" x14ac:dyDescent="0.25">
      <c r="A24" s="50"/>
      <c r="B24" s="50"/>
      <c r="C24" s="50"/>
      <c r="D24" s="50"/>
    </row>
    <row r="25" spans="1:4" x14ac:dyDescent="0.25">
      <c r="A25" s="50"/>
      <c r="B25" s="50"/>
      <c r="C25" s="50"/>
      <c r="D25" s="50"/>
    </row>
    <row r="26" spans="1:4" x14ac:dyDescent="0.25">
      <c r="A26" s="50"/>
      <c r="B26" s="50"/>
      <c r="C26" s="50"/>
      <c r="D26" s="50"/>
    </row>
    <row r="27" spans="1:4" x14ac:dyDescent="0.25">
      <c r="A27" s="50"/>
      <c r="B27" s="50"/>
      <c r="C27" s="50"/>
      <c r="D27" s="50"/>
    </row>
    <row r="28" spans="1:4" x14ac:dyDescent="0.25">
      <c r="A28" s="50"/>
      <c r="B28" s="50"/>
      <c r="C28" s="50"/>
      <c r="D28" s="50"/>
    </row>
    <row r="29" spans="1:4" x14ac:dyDescent="0.25">
      <c r="A29" s="50"/>
      <c r="B29" s="50"/>
      <c r="C29" s="50"/>
      <c r="D29" s="50"/>
    </row>
    <row r="30" spans="1:4" x14ac:dyDescent="0.25">
      <c r="A30" s="50"/>
      <c r="B30" s="50"/>
      <c r="C30" s="50"/>
      <c r="D30" s="50"/>
    </row>
    <row r="31" spans="1:4" x14ac:dyDescent="0.25">
      <c r="A31" s="50"/>
      <c r="B31" s="50"/>
      <c r="C31" s="50"/>
      <c r="D31" s="50"/>
    </row>
    <row r="32" spans="1:4" x14ac:dyDescent="0.25">
      <c r="A32" s="50"/>
      <c r="B32" s="50"/>
      <c r="C32" s="50"/>
      <c r="D32" s="50"/>
    </row>
    <row r="33" spans="1:4" x14ac:dyDescent="0.25">
      <c r="A33" s="50"/>
      <c r="B33" s="50"/>
      <c r="C33" s="50"/>
      <c r="D33" s="50"/>
    </row>
  </sheetData>
  <mergeCells count="12">
    <mergeCell ref="A21:D21"/>
    <mergeCell ref="D3:F3"/>
    <mergeCell ref="D4:F4"/>
    <mergeCell ref="B8:D8"/>
    <mergeCell ref="B9:D9"/>
    <mergeCell ref="B10:D10"/>
    <mergeCell ref="B14:C14"/>
    <mergeCell ref="B15:C15"/>
    <mergeCell ref="A19:C19"/>
    <mergeCell ref="B16:C16"/>
    <mergeCell ref="B17:C17"/>
    <mergeCell ref="B18:C18"/>
  </mergeCells>
  <printOptions horizontalCentered="1"/>
  <pageMargins left="0.19685039370078741" right="0" top="0" bottom="0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5:F20"/>
  <sheetViews>
    <sheetView workbookViewId="0">
      <selection activeCell="I15" sqref="I15"/>
    </sheetView>
  </sheetViews>
  <sheetFormatPr defaultRowHeight="12.75" x14ac:dyDescent="0.2"/>
  <cols>
    <col min="1" max="1" width="7" style="50" customWidth="1"/>
    <col min="2" max="2" width="12.28515625" style="50" customWidth="1"/>
    <col min="3" max="3" width="66.7109375" style="50" customWidth="1"/>
    <col min="4" max="4" width="27.140625" style="50" customWidth="1"/>
    <col min="5" max="256" width="9.140625" style="50"/>
    <col min="257" max="257" width="7" style="50" customWidth="1"/>
    <col min="258" max="258" width="12.28515625" style="50" customWidth="1"/>
    <col min="259" max="259" width="66.7109375" style="50" customWidth="1"/>
    <col min="260" max="260" width="20.140625" style="50" customWidth="1"/>
    <col min="261" max="512" width="9.140625" style="50"/>
    <col min="513" max="513" width="7" style="50" customWidth="1"/>
    <col min="514" max="514" width="12.28515625" style="50" customWidth="1"/>
    <col min="515" max="515" width="66.7109375" style="50" customWidth="1"/>
    <col min="516" max="516" width="20.140625" style="50" customWidth="1"/>
    <col min="517" max="768" width="9.140625" style="50"/>
    <col min="769" max="769" width="7" style="50" customWidth="1"/>
    <col min="770" max="770" width="12.28515625" style="50" customWidth="1"/>
    <col min="771" max="771" width="66.7109375" style="50" customWidth="1"/>
    <col min="772" max="772" width="20.140625" style="50" customWidth="1"/>
    <col min="773" max="1024" width="9.140625" style="50"/>
    <col min="1025" max="1025" width="7" style="50" customWidth="1"/>
    <col min="1026" max="1026" width="12.28515625" style="50" customWidth="1"/>
    <col min="1027" max="1027" width="66.7109375" style="50" customWidth="1"/>
    <col min="1028" max="1028" width="20.140625" style="50" customWidth="1"/>
    <col min="1029" max="1280" width="9.140625" style="50"/>
    <col min="1281" max="1281" width="7" style="50" customWidth="1"/>
    <col min="1282" max="1282" width="12.28515625" style="50" customWidth="1"/>
    <col min="1283" max="1283" width="66.7109375" style="50" customWidth="1"/>
    <col min="1284" max="1284" width="20.140625" style="50" customWidth="1"/>
    <col min="1285" max="1536" width="9.140625" style="50"/>
    <col min="1537" max="1537" width="7" style="50" customWidth="1"/>
    <col min="1538" max="1538" width="12.28515625" style="50" customWidth="1"/>
    <col min="1539" max="1539" width="66.7109375" style="50" customWidth="1"/>
    <col min="1540" max="1540" width="20.140625" style="50" customWidth="1"/>
    <col min="1541" max="1792" width="9.140625" style="50"/>
    <col min="1793" max="1793" width="7" style="50" customWidth="1"/>
    <col min="1794" max="1794" width="12.28515625" style="50" customWidth="1"/>
    <col min="1795" max="1795" width="66.7109375" style="50" customWidth="1"/>
    <col min="1796" max="1796" width="20.140625" style="50" customWidth="1"/>
    <col min="1797" max="2048" width="9.140625" style="50"/>
    <col min="2049" max="2049" width="7" style="50" customWidth="1"/>
    <col min="2050" max="2050" width="12.28515625" style="50" customWidth="1"/>
    <col min="2051" max="2051" width="66.7109375" style="50" customWidth="1"/>
    <col min="2052" max="2052" width="20.140625" style="50" customWidth="1"/>
    <col min="2053" max="2304" width="9.140625" style="50"/>
    <col min="2305" max="2305" width="7" style="50" customWidth="1"/>
    <col min="2306" max="2306" width="12.28515625" style="50" customWidth="1"/>
    <col min="2307" max="2307" width="66.7109375" style="50" customWidth="1"/>
    <col min="2308" max="2308" width="20.140625" style="50" customWidth="1"/>
    <col min="2309" max="2560" width="9.140625" style="50"/>
    <col min="2561" max="2561" width="7" style="50" customWidth="1"/>
    <col min="2562" max="2562" width="12.28515625" style="50" customWidth="1"/>
    <col min="2563" max="2563" width="66.7109375" style="50" customWidth="1"/>
    <col min="2564" max="2564" width="20.140625" style="50" customWidth="1"/>
    <col min="2565" max="2816" width="9.140625" style="50"/>
    <col min="2817" max="2817" width="7" style="50" customWidth="1"/>
    <col min="2818" max="2818" width="12.28515625" style="50" customWidth="1"/>
    <col min="2819" max="2819" width="66.7109375" style="50" customWidth="1"/>
    <col min="2820" max="2820" width="20.140625" style="50" customWidth="1"/>
    <col min="2821" max="3072" width="9.140625" style="50"/>
    <col min="3073" max="3073" width="7" style="50" customWidth="1"/>
    <col min="3074" max="3074" width="12.28515625" style="50" customWidth="1"/>
    <col min="3075" max="3075" width="66.7109375" style="50" customWidth="1"/>
    <col min="3076" max="3076" width="20.140625" style="50" customWidth="1"/>
    <col min="3077" max="3328" width="9.140625" style="50"/>
    <col min="3329" max="3329" width="7" style="50" customWidth="1"/>
    <col min="3330" max="3330" width="12.28515625" style="50" customWidth="1"/>
    <col min="3331" max="3331" width="66.7109375" style="50" customWidth="1"/>
    <col min="3332" max="3332" width="20.140625" style="50" customWidth="1"/>
    <col min="3333" max="3584" width="9.140625" style="50"/>
    <col min="3585" max="3585" width="7" style="50" customWidth="1"/>
    <col min="3586" max="3586" width="12.28515625" style="50" customWidth="1"/>
    <col min="3587" max="3587" width="66.7109375" style="50" customWidth="1"/>
    <col min="3588" max="3588" width="20.140625" style="50" customWidth="1"/>
    <col min="3589" max="3840" width="9.140625" style="50"/>
    <col min="3841" max="3841" width="7" style="50" customWidth="1"/>
    <col min="3842" max="3842" width="12.28515625" style="50" customWidth="1"/>
    <col min="3843" max="3843" width="66.7109375" style="50" customWidth="1"/>
    <col min="3844" max="3844" width="20.140625" style="50" customWidth="1"/>
    <col min="3845" max="4096" width="9.140625" style="50"/>
    <col min="4097" max="4097" width="7" style="50" customWidth="1"/>
    <col min="4098" max="4098" width="12.28515625" style="50" customWidth="1"/>
    <col min="4099" max="4099" width="66.7109375" style="50" customWidth="1"/>
    <col min="4100" max="4100" width="20.140625" style="50" customWidth="1"/>
    <col min="4101" max="4352" width="9.140625" style="50"/>
    <col min="4353" max="4353" width="7" style="50" customWidth="1"/>
    <col min="4354" max="4354" width="12.28515625" style="50" customWidth="1"/>
    <col min="4355" max="4355" width="66.7109375" style="50" customWidth="1"/>
    <col min="4356" max="4356" width="20.140625" style="50" customWidth="1"/>
    <col min="4357" max="4608" width="9.140625" style="50"/>
    <col min="4609" max="4609" width="7" style="50" customWidth="1"/>
    <col min="4610" max="4610" width="12.28515625" style="50" customWidth="1"/>
    <col min="4611" max="4611" width="66.7109375" style="50" customWidth="1"/>
    <col min="4612" max="4612" width="20.140625" style="50" customWidth="1"/>
    <col min="4613" max="4864" width="9.140625" style="50"/>
    <col min="4865" max="4865" width="7" style="50" customWidth="1"/>
    <col min="4866" max="4866" width="12.28515625" style="50" customWidth="1"/>
    <col min="4867" max="4867" width="66.7109375" style="50" customWidth="1"/>
    <col min="4868" max="4868" width="20.140625" style="50" customWidth="1"/>
    <col min="4869" max="5120" width="9.140625" style="50"/>
    <col min="5121" max="5121" width="7" style="50" customWidth="1"/>
    <col min="5122" max="5122" width="12.28515625" style="50" customWidth="1"/>
    <col min="5123" max="5123" width="66.7109375" style="50" customWidth="1"/>
    <col min="5124" max="5124" width="20.140625" style="50" customWidth="1"/>
    <col min="5125" max="5376" width="9.140625" style="50"/>
    <col min="5377" max="5377" width="7" style="50" customWidth="1"/>
    <col min="5378" max="5378" width="12.28515625" style="50" customWidth="1"/>
    <col min="5379" max="5379" width="66.7109375" style="50" customWidth="1"/>
    <col min="5380" max="5380" width="20.140625" style="50" customWidth="1"/>
    <col min="5381" max="5632" width="9.140625" style="50"/>
    <col min="5633" max="5633" width="7" style="50" customWidth="1"/>
    <col min="5634" max="5634" width="12.28515625" style="50" customWidth="1"/>
    <col min="5635" max="5635" width="66.7109375" style="50" customWidth="1"/>
    <col min="5636" max="5636" width="20.140625" style="50" customWidth="1"/>
    <col min="5637" max="5888" width="9.140625" style="50"/>
    <col min="5889" max="5889" width="7" style="50" customWidth="1"/>
    <col min="5890" max="5890" width="12.28515625" style="50" customWidth="1"/>
    <col min="5891" max="5891" width="66.7109375" style="50" customWidth="1"/>
    <col min="5892" max="5892" width="20.140625" style="50" customWidth="1"/>
    <col min="5893" max="6144" width="9.140625" style="50"/>
    <col min="6145" max="6145" width="7" style="50" customWidth="1"/>
    <col min="6146" max="6146" width="12.28515625" style="50" customWidth="1"/>
    <col min="6147" max="6147" width="66.7109375" style="50" customWidth="1"/>
    <col min="6148" max="6148" width="20.140625" style="50" customWidth="1"/>
    <col min="6149" max="6400" width="9.140625" style="50"/>
    <col min="6401" max="6401" width="7" style="50" customWidth="1"/>
    <col min="6402" max="6402" width="12.28515625" style="50" customWidth="1"/>
    <col min="6403" max="6403" width="66.7109375" style="50" customWidth="1"/>
    <col min="6404" max="6404" width="20.140625" style="50" customWidth="1"/>
    <col min="6405" max="6656" width="9.140625" style="50"/>
    <col min="6657" max="6657" width="7" style="50" customWidth="1"/>
    <col min="6658" max="6658" width="12.28515625" style="50" customWidth="1"/>
    <col min="6659" max="6659" width="66.7109375" style="50" customWidth="1"/>
    <col min="6660" max="6660" width="20.140625" style="50" customWidth="1"/>
    <col min="6661" max="6912" width="9.140625" style="50"/>
    <col min="6913" max="6913" width="7" style="50" customWidth="1"/>
    <col min="6914" max="6914" width="12.28515625" style="50" customWidth="1"/>
    <col min="6915" max="6915" width="66.7109375" style="50" customWidth="1"/>
    <col min="6916" max="6916" width="20.140625" style="50" customWidth="1"/>
    <col min="6917" max="7168" width="9.140625" style="50"/>
    <col min="7169" max="7169" width="7" style="50" customWidth="1"/>
    <col min="7170" max="7170" width="12.28515625" style="50" customWidth="1"/>
    <col min="7171" max="7171" width="66.7109375" style="50" customWidth="1"/>
    <col min="7172" max="7172" width="20.140625" style="50" customWidth="1"/>
    <col min="7173" max="7424" width="9.140625" style="50"/>
    <col min="7425" max="7425" width="7" style="50" customWidth="1"/>
    <col min="7426" max="7426" width="12.28515625" style="50" customWidth="1"/>
    <col min="7427" max="7427" width="66.7109375" style="50" customWidth="1"/>
    <col min="7428" max="7428" width="20.140625" style="50" customWidth="1"/>
    <col min="7429" max="7680" width="9.140625" style="50"/>
    <col min="7681" max="7681" width="7" style="50" customWidth="1"/>
    <col min="7682" max="7682" width="12.28515625" style="50" customWidth="1"/>
    <col min="7683" max="7683" width="66.7109375" style="50" customWidth="1"/>
    <col min="7684" max="7684" width="20.140625" style="50" customWidth="1"/>
    <col min="7685" max="7936" width="9.140625" style="50"/>
    <col min="7937" max="7937" width="7" style="50" customWidth="1"/>
    <col min="7938" max="7938" width="12.28515625" style="50" customWidth="1"/>
    <col min="7939" max="7939" width="66.7109375" style="50" customWidth="1"/>
    <col min="7940" max="7940" width="20.140625" style="50" customWidth="1"/>
    <col min="7941" max="8192" width="9.140625" style="50"/>
    <col min="8193" max="8193" width="7" style="50" customWidth="1"/>
    <col min="8194" max="8194" width="12.28515625" style="50" customWidth="1"/>
    <col min="8195" max="8195" width="66.7109375" style="50" customWidth="1"/>
    <col min="8196" max="8196" width="20.140625" style="50" customWidth="1"/>
    <col min="8197" max="8448" width="9.140625" style="50"/>
    <col min="8449" max="8449" width="7" style="50" customWidth="1"/>
    <col min="8450" max="8450" width="12.28515625" style="50" customWidth="1"/>
    <col min="8451" max="8451" width="66.7109375" style="50" customWidth="1"/>
    <col min="8452" max="8452" width="20.140625" style="50" customWidth="1"/>
    <col min="8453" max="8704" width="9.140625" style="50"/>
    <col min="8705" max="8705" width="7" style="50" customWidth="1"/>
    <col min="8706" max="8706" width="12.28515625" style="50" customWidth="1"/>
    <col min="8707" max="8707" width="66.7109375" style="50" customWidth="1"/>
    <col min="8708" max="8708" width="20.140625" style="50" customWidth="1"/>
    <col min="8709" max="8960" width="9.140625" style="50"/>
    <col min="8961" max="8961" width="7" style="50" customWidth="1"/>
    <col min="8962" max="8962" width="12.28515625" style="50" customWidth="1"/>
    <col min="8963" max="8963" width="66.7109375" style="50" customWidth="1"/>
    <col min="8964" max="8964" width="20.140625" style="50" customWidth="1"/>
    <col min="8965" max="9216" width="9.140625" style="50"/>
    <col min="9217" max="9217" width="7" style="50" customWidth="1"/>
    <col min="9218" max="9218" width="12.28515625" style="50" customWidth="1"/>
    <col min="9219" max="9219" width="66.7109375" style="50" customWidth="1"/>
    <col min="9220" max="9220" width="20.140625" style="50" customWidth="1"/>
    <col min="9221" max="9472" width="9.140625" style="50"/>
    <col min="9473" max="9473" width="7" style="50" customWidth="1"/>
    <col min="9474" max="9474" width="12.28515625" style="50" customWidth="1"/>
    <col min="9475" max="9475" width="66.7109375" style="50" customWidth="1"/>
    <col min="9476" max="9476" width="20.140625" style="50" customWidth="1"/>
    <col min="9477" max="9728" width="9.140625" style="50"/>
    <col min="9729" max="9729" width="7" style="50" customWidth="1"/>
    <col min="9730" max="9730" width="12.28515625" style="50" customWidth="1"/>
    <col min="9731" max="9731" width="66.7109375" style="50" customWidth="1"/>
    <col min="9732" max="9732" width="20.140625" style="50" customWidth="1"/>
    <col min="9733" max="9984" width="9.140625" style="50"/>
    <col min="9985" max="9985" width="7" style="50" customWidth="1"/>
    <col min="9986" max="9986" width="12.28515625" style="50" customWidth="1"/>
    <col min="9987" max="9987" width="66.7109375" style="50" customWidth="1"/>
    <col min="9988" max="9988" width="20.140625" style="50" customWidth="1"/>
    <col min="9989" max="10240" width="9.140625" style="50"/>
    <col min="10241" max="10241" width="7" style="50" customWidth="1"/>
    <col min="10242" max="10242" width="12.28515625" style="50" customWidth="1"/>
    <col min="10243" max="10243" width="66.7109375" style="50" customWidth="1"/>
    <col min="10244" max="10244" width="20.140625" style="50" customWidth="1"/>
    <col min="10245" max="10496" width="9.140625" style="50"/>
    <col min="10497" max="10497" width="7" style="50" customWidth="1"/>
    <col min="10498" max="10498" width="12.28515625" style="50" customWidth="1"/>
    <col min="10499" max="10499" width="66.7109375" style="50" customWidth="1"/>
    <col min="10500" max="10500" width="20.140625" style="50" customWidth="1"/>
    <col min="10501" max="10752" width="9.140625" style="50"/>
    <col min="10753" max="10753" width="7" style="50" customWidth="1"/>
    <col min="10754" max="10754" width="12.28515625" style="50" customWidth="1"/>
    <col min="10755" max="10755" width="66.7109375" style="50" customWidth="1"/>
    <col min="10756" max="10756" width="20.140625" style="50" customWidth="1"/>
    <col min="10757" max="11008" width="9.140625" style="50"/>
    <col min="11009" max="11009" width="7" style="50" customWidth="1"/>
    <col min="11010" max="11010" width="12.28515625" style="50" customWidth="1"/>
    <col min="11011" max="11011" width="66.7109375" style="50" customWidth="1"/>
    <col min="11012" max="11012" width="20.140625" style="50" customWidth="1"/>
    <col min="11013" max="11264" width="9.140625" style="50"/>
    <col min="11265" max="11265" width="7" style="50" customWidth="1"/>
    <col min="11266" max="11266" width="12.28515625" style="50" customWidth="1"/>
    <col min="11267" max="11267" width="66.7109375" style="50" customWidth="1"/>
    <col min="11268" max="11268" width="20.140625" style="50" customWidth="1"/>
    <col min="11269" max="11520" width="9.140625" style="50"/>
    <col min="11521" max="11521" width="7" style="50" customWidth="1"/>
    <col min="11522" max="11522" width="12.28515625" style="50" customWidth="1"/>
    <col min="11523" max="11523" width="66.7109375" style="50" customWidth="1"/>
    <col min="11524" max="11524" width="20.140625" style="50" customWidth="1"/>
    <col min="11525" max="11776" width="9.140625" style="50"/>
    <col min="11777" max="11777" width="7" style="50" customWidth="1"/>
    <col min="11778" max="11778" width="12.28515625" style="50" customWidth="1"/>
    <col min="11779" max="11779" width="66.7109375" style="50" customWidth="1"/>
    <col min="11780" max="11780" width="20.140625" style="50" customWidth="1"/>
    <col min="11781" max="12032" width="9.140625" style="50"/>
    <col min="12033" max="12033" width="7" style="50" customWidth="1"/>
    <col min="12034" max="12034" width="12.28515625" style="50" customWidth="1"/>
    <col min="12035" max="12035" width="66.7109375" style="50" customWidth="1"/>
    <col min="12036" max="12036" width="20.140625" style="50" customWidth="1"/>
    <col min="12037" max="12288" width="9.140625" style="50"/>
    <col min="12289" max="12289" width="7" style="50" customWidth="1"/>
    <col min="12290" max="12290" width="12.28515625" style="50" customWidth="1"/>
    <col min="12291" max="12291" width="66.7109375" style="50" customWidth="1"/>
    <col min="12292" max="12292" width="20.140625" style="50" customWidth="1"/>
    <col min="12293" max="12544" width="9.140625" style="50"/>
    <col min="12545" max="12545" width="7" style="50" customWidth="1"/>
    <col min="12546" max="12546" width="12.28515625" style="50" customWidth="1"/>
    <col min="12547" max="12547" width="66.7109375" style="50" customWidth="1"/>
    <col min="12548" max="12548" width="20.140625" style="50" customWidth="1"/>
    <col min="12549" max="12800" width="9.140625" style="50"/>
    <col min="12801" max="12801" width="7" style="50" customWidth="1"/>
    <col min="12802" max="12802" width="12.28515625" style="50" customWidth="1"/>
    <col min="12803" max="12803" width="66.7109375" style="50" customWidth="1"/>
    <col min="12804" max="12804" width="20.140625" style="50" customWidth="1"/>
    <col min="12805" max="13056" width="9.140625" style="50"/>
    <col min="13057" max="13057" width="7" style="50" customWidth="1"/>
    <col min="13058" max="13058" width="12.28515625" style="50" customWidth="1"/>
    <col min="13059" max="13059" width="66.7109375" style="50" customWidth="1"/>
    <col min="13060" max="13060" width="20.140625" style="50" customWidth="1"/>
    <col min="13061" max="13312" width="9.140625" style="50"/>
    <col min="13313" max="13313" width="7" style="50" customWidth="1"/>
    <col min="13314" max="13314" width="12.28515625" style="50" customWidth="1"/>
    <col min="13315" max="13315" width="66.7109375" style="50" customWidth="1"/>
    <col min="13316" max="13316" width="20.140625" style="50" customWidth="1"/>
    <col min="13317" max="13568" width="9.140625" style="50"/>
    <col min="13569" max="13569" width="7" style="50" customWidth="1"/>
    <col min="13570" max="13570" width="12.28515625" style="50" customWidth="1"/>
    <col min="13571" max="13571" width="66.7109375" style="50" customWidth="1"/>
    <col min="13572" max="13572" width="20.140625" style="50" customWidth="1"/>
    <col min="13573" max="13824" width="9.140625" style="50"/>
    <col min="13825" max="13825" width="7" style="50" customWidth="1"/>
    <col min="13826" max="13826" width="12.28515625" style="50" customWidth="1"/>
    <col min="13827" max="13827" width="66.7109375" style="50" customWidth="1"/>
    <col min="13828" max="13828" width="20.140625" style="50" customWidth="1"/>
    <col min="13829" max="14080" width="9.140625" style="50"/>
    <col min="14081" max="14081" width="7" style="50" customWidth="1"/>
    <col min="14082" max="14082" width="12.28515625" style="50" customWidth="1"/>
    <col min="14083" max="14083" width="66.7109375" style="50" customWidth="1"/>
    <col min="14084" max="14084" width="20.140625" style="50" customWidth="1"/>
    <col min="14085" max="14336" width="9.140625" style="50"/>
    <col min="14337" max="14337" width="7" style="50" customWidth="1"/>
    <col min="14338" max="14338" width="12.28515625" style="50" customWidth="1"/>
    <col min="14339" max="14339" width="66.7109375" style="50" customWidth="1"/>
    <col min="14340" max="14340" width="20.140625" style="50" customWidth="1"/>
    <col min="14341" max="14592" width="9.140625" style="50"/>
    <col min="14593" max="14593" width="7" style="50" customWidth="1"/>
    <col min="14594" max="14594" width="12.28515625" style="50" customWidth="1"/>
    <col min="14595" max="14595" width="66.7109375" style="50" customWidth="1"/>
    <col min="14596" max="14596" width="20.140625" style="50" customWidth="1"/>
    <col min="14597" max="14848" width="9.140625" style="50"/>
    <col min="14849" max="14849" width="7" style="50" customWidth="1"/>
    <col min="14850" max="14850" width="12.28515625" style="50" customWidth="1"/>
    <col min="14851" max="14851" width="66.7109375" style="50" customWidth="1"/>
    <col min="14852" max="14852" width="20.140625" style="50" customWidth="1"/>
    <col min="14853" max="15104" width="9.140625" style="50"/>
    <col min="15105" max="15105" width="7" style="50" customWidth="1"/>
    <col min="15106" max="15106" width="12.28515625" style="50" customWidth="1"/>
    <col min="15107" max="15107" width="66.7109375" style="50" customWidth="1"/>
    <col min="15108" max="15108" width="20.140625" style="50" customWidth="1"/>
    <col min="15109" max="15360" width="9.140625" style="50"/>
    <col min="15361" max="15361" width="7" style="50" customWidth="1"/>
    <col min="15362" max="15362" width="12.28515625" style="50" customWidth="1"/>
    <col min="15363" max="15363" width="66.7109375" style="50" customWidth="1"/>
    <col min="15364" max="15364" width="20.140625" style="50" customWidth="1"/>
    <col min="15365" max="15616" width="9.140625" style="50"/>
    <col min="15617" max="15617" width="7" style="50" customWidth="1"/>
    <col min="15618" max="15618" width="12.28515625" style="50" customWidth="1"/>
    <col min="15619" max="15619" width="66.7109375" style="50" customWidth="1"/>
    <col min="15620" max="15620" width="20.140625" style="50" customWidth="1"/>
    <col min="15621" max="15872" width="9.140625" style="50"/>
    <col min="15873" max="15873" width="7" style="50" customWidth="1"/>
    <col min="15874" max="15874" width="12.28515625" style="50" customWidth="1"/>
    <col min="15875" max="15875" width="66.7109375" style="50" customWidth="1"/>
    <col min="15876" max="15876" width="20.140625" style="50" customWidth="1"/>
    <col min="15877" max="16128" width="9.140625" style="50"/>
    <col min="16129" max="16129" width="7" style="50" customWidth="1"/>
    <col min="16130" max="16130" width="12.28515625" style="50" customWidth="1"/>
    <col min="16131" max="16131" width="66.7109375" style="50" customWidth="1"/>
    <col min="16132" max="16132" width="20.140625" style="50" customWidth="1"/>
    <col min="16133" max="16384" width="9.140625" style="50"/>
  </cols>
  <sheetData>
    <row r="5" spans="1:6" ht="15" x14ac:dyDescent="0.25">
      <c r="D5" s="45"/>
      <c r="E5" s="49" t="s">
        <v>173</v>
      </c>
    </row>
    <row r="6" spans="1:6" ht="15" x14ac:dyDescent="0.25">
      <c r="A6" s="58"/>
      <c r="B6" s="58"/>
      <c r="C6" s="58"/>
      <c r="D6" s="85" t="s">
        <v>195</v>
      </c>
      <c r="E6" s="85"/>
      <c r="F6" s="85"/>
    </row>
    <row r="7" spans="1:6" ht="15" x14ac:dyDescent="0.25">
      <c r="A7" s="58"/>
      <c r="B7" s="58"/>
      <c r="C7" s="58"/>
      <c r="D7" s="85" t="s">
        <v>212</v>
      </c>
      <c r="E7" s="85"/>
      <c r="F7" s="85"/>
    </row>
    <row r="8" spans="1:6" ht="20.25" x14ac:dyDescent="0.3">
      <c r="A8" s="122" t="s">
        <v>174</v>
      </c>
      <c r="B8" s="122"/>
      <c r="C8" s="122"/>
      <c r="D8" s="122"/>
    </row>
    <row r="9" spans="1:6" ht="20.25" x14ac:dyDescent="0.3">
      <c r="A9" s="122" t="s">
        <v>179</v>
      </c>
      <c r="B9" s="122"/>
      <c r="C9" s="122"/>
      <c r="D9" s="122"/>
    </row>
    <row r="10" spans="1:6" ht="20.25" x14ac:dyDescent="0.3">
      <c r="A10" s="122" t="s">
        <v>207</v>
      </c>
      <c r="B10" s="122"/>
      <c r="C10" s="122"/>
      <c r="D10" s="122"/>
    </row>
    <row r="11" spans="1:6" ht="20.25" x14ac:dyDescent="0.3">
      <c r="A11" s="59"/>
      <c r="B11" s="59"/>
      <c r="C11" s="59"/>
      <c r="D11" s="59"/>
    </row>
    <row r="12" spans="1:6" ht="20.25" x14ac:dyDescent="0.3">
      <c r="A12" s="59"/>
      <c r="B12" s="59"/>
      <c r="C12" s="59"/>
      <c r="D12" s="59"/>
    </row>
    <row r="13" spans="1:6" ht="18" customHeight="1" x14ac:dyDescent="0.2">
      <c r="A13" s="60" t="s">
        <v>94</v>
      </c>
      <c r="B13" s="120" t="s">
        <v>165</v>
      </c>
      <c r="C13" s="121" t="s">
        <v>175</v>
      </c>
      <c r="D13" s="121" t="s">
        <v>176</v>
      </c>
    </row>
    <row r="14" spans="1:6" ht="30.75" customHeight="1" x14ac:dyDescent="0.2">
      <c r="A14" s="61" t="s">
        <v>177</v>
      </c>
      <c r="B14" s="120"/>
      <c r="C14" s="121"/>
      <c r="D14" s="121"/>
    </row>
    <row r="15" spans="1:6" ht="129.75" customHeight="1" x14ac:dyDescent="0.2">
      <c r="A15" s="61" t="s">
        <v>178</v>
      </c>
      <c r="B15" s="62">
        <v>297</v>
      </c>
      <c r="C15" s="80" t="s">
        <v>208</v>
      </c>
      <c r="D15" s="81" t="s">
        <v>209</v>
      </c>
    </row>
    <row r="16" spans="1:6" ht="83.25" customHeight="1" x14ac:dyDescent="0.3">
      <c r="A16" s="63"/>
      <c r="B16" s="63"/>
      <c r="C16" s="63"/>
      <c r="D16" s="63"/>
    </row>
    <row r="17" spans="1:4" ht="100.5" customHeight="1" x14ac:dyDescent="0.2">
      <c r="A17" s="78" t="s">
        <v>197</v>
      </c>
      <c r="B17" s="78"/>
      <c r="C17" s="78"/>
      <c r="D17" s="78"/>
    </row>
    <row r="18" spans="1:4" ht="181.5" customHeight="1" x14ac:dyDescent="0.3">
      <c r="A18" s="63"/>
      <c r="B18" s="63"/>
      <c r="C18" s="63"/>
      <c r="D18" s="63"/>
    </row>
    <row r="19" spans="1:4" ht="75" customHeight="1" x14ac:dyDescent="0.3">
      <c r="A19" s="63"/>
      <c r="B19" s="63"/>
      <c r="C19" s="63"/>
      <c r="D19" s="63"/>
    </row>
    <row r="20" spans="1:4" ht="28.5" customHeight="1" x14ac:dyDescent="0.2"/>
  </sheetData>
  <mergeCells count="8">
    <mergeCell ref="B13:B14"/>
    <mergeCell ref="C13:C14"/>
    <mergeCell ref="D13:D14"/>
    <mergeCell ref="D6:F6"/>
    <mergeCell ref="D7:F7"/>
    <mergeCell ref="A8:D8"/>
    <mergeCell ref="A9:D9"/>
    <mergeCell ref="A10:D10"/>
  </mergeCells>
  <pageMargins left="0" right="0" top="0.74803149606299213" bottom="0.74803149606299213" header="0.31496062992125984" footer="0.31496062992125984"/>
  <pageSetup paperSize="9" scale="76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H36"/>
  <sheetViews>
    <sheetView topLeftCell="A9" workbookViewId="0">
      <selection activeCell="G32" sqref="G32"/>
    </sheetView>
  </sheetViews>
  <sheetFormatPr defaultRowHeight="15" x14ac:dyDescent="0.25"/>
  <cols>
    <col min="1" max="1" width="30.42578125" customWidth="1"/>
  </cols>
  <sheetData>
    <row r="2" spans="1:8" x14ac:dyDescent="0.25">
      <c r="G2" s="124" t="s">
        <v>41</v>
      </c>
      <c r="H2" s="124"/>
    </row>
    <row r="3" spans="1:8" ht="18.75" x14ac:dyDescent="0.3">
      <c r="A3" s="86" t="s">
        <v>42</v>
      </c>
      <c r="B3" s="86"/>
      <c r="C3" s="86"/>
      <c r="D3" s="86"/>
      <c r="E3" s="86"/>
      <c r="F3" s="86"/>
      <c r="G3" s="86"/>
      <c r="H3" s="86"/>
    </row>
    <row r="5" spans="1:8" ht="15.75" customHeight="1" x14ac:dyDescent="0.25">
      <c r="A5" s="127" t="s">
        <v>36</v>
      </c>
      <c r="B5" s="127" t="s">
        <v>37</v>
      </c>
      <c r="C5" s="125">
        <v>2026</v>
      </c>
      <c r="D5" s="126"/>
      <c r="E5" s="125">
        <v>2027</v>
      </c>
      <c r="F5" s="126"/>
      <c r="G5" s="125">
        <v>2028</v>
      </c>
      <c r="H5" s="126"/>
    </row>
    <row r="6" spans="1:8" ht="15.75" x14ac:dyDescent="0.25">
      <c r="A6" s="128"/>
      <c r="B6" s="128"/>
      <c r="C6" s="125" t="s">
        <v>198</v>
      </c>
      <c r="D6" s="126"/>
      <c r="E6" s="125" t="s">
        <v>38</v>
      </c>
      <c r="F6" s="126"/>
      <c r="G6" s="125" t="s">
        <v>38</v>
      </c>
      <c r="H6" s="126"/>
    </row>
    <row r="7" spans="1:8" ht="64.5" customHeight="1" x14ac:dyDescent="0.25">
      <c r="A7" s="129"/>
      <c r="B7" s="129"/>
      <c r="C7" s="15" t="s">
        <v>39</v>
      </c>
      <c r="D7" s="15" t="s">
        <v>40</v>
      </c>
      <c r="E7" s="15" t="s">
        <v>39</v>
      </c>
      <c r="F7" s="15" t="s">
        <v>40</v>
      </c>
      <c r="G7" s="15" t="s">
        <v>39</v>
      </c>
      <c r="H7" s="15" t="s">
        <v>40</v>
      </c>
    </row>
    <row r="8" spans="1:8" ht="15.75" x14ac:dyDescent="0.25">
      <c r="A8" s="3" t="s">
        <v>43</v>
      </c>
      <c r="B8" s="31">
        <v>1</v>
      </c>
      <c r="C8" s="3">
        <f>C9+C10+C11+C13+C19+C21+C22+C23+C24+C17+C15</f>
        <v>6309.2</v>
      </c>
      <c r="D8" s="3">
        <f t="shared" ref="D8:H8" si="0">D9+D10+D11+D13+D19+D21+D22+D23+D24+D17+D15</f>
        <v>100.00000000000001</v>
      </c>
      <c r="E8" s="3">
        <f>E9+E10+E11+E13+E19+E21+E22+E23+E24+E17+E15</f>
        <v>6186.7999999999993</v>
      </c>
      <c r="F8" s="3">
        <f t="shared" si="0"/>
        <v>100.00000000000003</v>
      </c>
      <c r="G8" s="3">
        <f t="shared" si="0"/>
        <v>6274.7999999999993</v>
      </c>
      <c r="H8" s="3">
        <f t="shared" si="0"/>
        <v>100</v>
      </c>
    </row>
    <row r="9" spans="1:8" ht="15.75" x14ac:dyDescent="0.25">
      <c r="A9" s="12" t="s">
        <v>96</v>
      </c>
      <c r="B9" s="30">
        <v>1111</v>
      </c>
      <c r="C9" s="1">
        <v>2620.5</v>
      </c>
      <c r="D9" s="33">
        <f>C9*100/C8</f>
        <v>41.534584416407789</v>
      </c>
      <c r="E9" s="1">
        <v>2420.5</v>
      </c>
      <c r="F9" s="33">
        <f>E9*100/E8</f>
        <v>39.123618025473597</v>
      </c>
      <c r="G9" s="1">
        <v>2420.5</v>
      </c>
      <c r="H9" s="33">
        <f>G9*100/G8</f>
        <v>38.57493465927201</v>
      </c>
    </row>
    <row r="10" spans="1:8" ht="15.75" x14ac:dyDescent="0.25">
      <c r="A10" s="12" t="s">
        <v>97</v>
      </c>
      <c r="B10" s="30">
        <v>1131</v>
      </c>
      <c r="C10" s="1">
        <v>251.2</v>
      </c>
      <c r="D10" s="33">
        <f>C10*100/C8</f>
        <v>3.9814873518037155</v>
      </c>
      <c r="E10" s="1">
        <v>251.2</v>
      </c>
      <c r="F10" s="33">
        <f>E10*100/E8</f>
        <v>4.0602573220404734</v>
      </c>
      <c r="G10" s="1">
        <v>251.2</v>
      </c>
      <c r="H10" s="33">
        <f>G10*100/G8</f>
        <v>4.0033148466883413</v>
      </c>
    </row>
    <row r="11" spans="1:8" ht="21" customHeight="1" x14ac:dyDescent="0.25">
      <c r="A11" s="12" t="s">
        <v>98</v>
      </c>
      <c r="B11" s="30">
        <v>1132</v>
      </c>
      <c r="C11" s="1">
        <v>97.5</v>
      </c>
      <c r="D11" s="33">
        <f>C11*100/C8</f>
        <v>1.5453623280289102</v>
      </c>
      <c r="E11" s="1">
        <v>97.5</v>
      </c>
      <c r="F11" s="33">
        <f>E11*100/E8</f>
        <v>1.5759358634512188</v>
      </c>
      <c r="G11" s="1">
        <v>97.5</v>
      </c>
      <c r="H11" s="33">
        <f>G11*100/G8</f>
        <v>1.5538343851596865</v>
      </c>
    </row>
    <row r="12" spans="1:8" ht="31.5" x14ac:dyDescent="0.25">
      <c r="A12" s="12" t="s">
        <v>99</v>
      </c>
      <c r="B12" s="30">
        <v>1133</v>
      </c>
      <c r="C12" s="1"/>
      <c r="D12" s="33"/>
      <c r="E12" s="1"/>
      <c r="F12" s="33"/>
      <c r="G12" s="1"/>
      <c r="H12" s="33"/>
    </row>
    <row r="13" spans="1:8" ht="17.25" customHeight="1" x14ac:dyDescent="0.25">
      <c r="A13" s="12" t="s">
        <v>100</v>
      </c>
      <c r="B13" s="30">
        <v>1144</v>
      </c>
      <c r="C13" s="1">
        <v>66</v>
      </c>
      <c r="D13" s="33">
        <f>C13*100/C8</f>
        <v>1.0460914220503392</v>
      </c>
      <c r="E13" s="1">
        <v>66</v>
      </c>
      <c r="F13" s="33">
        <f>E13*100/E8</f>
        <v>1.066787353720825</v>
      </c>
      <c r="G13" s="1">
        <v>66</v>
      </c>
      <c r="H13" s="33">
        <f>G13*100/G8</f>
        <v>1.0518263530311724</v>
      </c>
    </row>
    <row r="14" spans="1:8" ht="51" customHeight="1" x14ac:dyDescent="0.25">
      <c r="A14" s="12" t="s">
        <v>101</v>
      </c>
      <c r="B14" s="30">
        <v>1145</v>
      </c>
      <c r="C14" s="1"/>
      <c r="D14" s="33">
        <f>C14*100/C8</f>
        <v>0</v>
      </c>
      <c r="E14" s="1"/>
      <c r="F14" s="33">
        <f>E14*100/E8</f>
        <v>0</v>
      </c>
      <c r="G14" s="1"/>
      <c r="H14" s="33">
        <f>G14*100/G8</f>
        <v>0</v>
      </c>
    </row>
    <row r="15" spans="1:8" ht="15.75" x14ac:dyDescent="0.25">
      <c r="A15" s="12" t="s">
        <v>66</v>
      </c>
      <c r="B15" s="30">
        <v>1146</v>
      </c>
      <c r="C15" s="1">
        <v>800</v>
      </c>
      <c r="D15" s="33">
        <f>C15*100/C8</f>
        <v>12.679896024852596</v>
      </c>
      <c r="E15" s="1">
        <v>800</v>
      </c>
      <c r="F15" s="33">
        <f>E15*100/E8</f>
        <v>12.930755802676668</v>
      </c>
      <c r="G15" s="1">
        <v>800</v>
      </c>
      <c r="H15" s="33">
        <f>G15*100/G8</f>
        <v>12.749410339771787</v>
      </c>
    </row>
    <row r="16" spans="1:8" ht="15.75" x14ac:dyDescent="0.25">
      <c r="A16" s="12" t="s">
        <v>67</v>
      </c>
      <c r="B16" s="30">
        <v>1412</v>
      </c>
      <c r="C16" s="1"/>
      <c r="D16" s="33"/>
      <c r="E16" s="1"/>
      <c r="F16" s="33"/>
      <c r="G16" s="1"/>
      <c r="H16" s="33"/>
    </row>
    <row r="17" spans="1:8" ht="15.75" x14ac:dyDescent="0.25">
      <c r="A17" s="12" t="s">
        <v>68</v>
      </c>
      <c r="B17" s="30">
        <v>1415</v>
      </c>
      <c r="C17" s="1">
        <v>38.5</v>
      </c>
      <c r="D17" s="33">
        <f>C17*100/C8</f>
        <v>0.61021999619603118</v>
      </c>
      <c r="E17" s="1">
        <v>38.5</v>
      </c>
      <c r="F17" s="33">
        <f>E17*100/E8</f>
        <v>0.6222926230038146</v>
      </c>
      <c r="G17" s="1">
        <v>38.5</v>
      </c>
      <c r="H17" s="33">
        <f>G17*100/G8</f>
        <v>0.61356537260151722</v>
      </c>
    </row>
    <row r="18" spans="1:8" ht="15.75" x14ac:dyDescent="0.25">
      <c r="A18" s="12" t="s">
        <v>102</v>
      </c>
      <c r="B18" s="30">
        <v>1422</v>
      </c>
      <c r="C18" s="1"/>
      <c r="D18" s="33"/>
      <c r="E18" s="1"/>
      <c r="F18" s="33"/>
      <c r="G18" s="1"/>
      <c r="H18" s="33"/>
    </row>
    <row r="19" spans="1:8" ht="47.25" x14ac:dyDescent="0.25">
      <c r="A19" s="12" t="s">
        <v>70</v>
      </c>
      <c r="B19" s="30">
        <v>1423</v>
      </c>
      <c r="C19" s="1">
        <v>135</v>
      </c>
      <c r="D19" s="33">
        <f>C19*100/C8</f>
        <v>2.1397324541938758</v>
      </c>
      <c r="E19" s="1">
        <v>135</v>
      </c>
      <c r="F19" s="33">
        <f>E19*100/E8</f>
        <v>2.1820650417016876</v>
      </c>
      <c r="G19" s="1">
        <v>135</v>
      </c>
      <c r="H19" s="33">
        <f>G19*100/G8</f>
        <v>2.1514629948364892</v>
      </c>
    </row>
    <row r="20" spans="1:8" ht="31.5" x14ac:dyDescent="0.25">
      <c r="A20" s="12" t="s">
        <v>71</v>
      </c>
      <c r="B20" s="30">
        <v>1431</v>
      </c>
      <c r="C20" s="1"/>
      <c r="D20" s="33"/>
      <c r="E20" s="1"/>
      <c r="F20" s="33"/>
      <c r="G20" s="1"/>
      <c r="H20" s="33"/>
    </row>
    <row r="21" spans="1:8" ht="15.75" x14ac:dyDescent="0.25">
      <c r="A21" s="12" t="s">
        <v>72</v>
      </c>
      <c r="B21" s="30">
        <v>1451</v>
      </c>
      <c r="C21" s="1">
        <v>6.7</v>
      </c>
      <c r="D21" s="33">
        <f>C21*100/C8</f>
        <v>0.1061941292081405</v>
      </c>
      <c r="E21" s="1">
        <v>6.7</v>
      </c>
      <c r="F21" s="33">
        <f>E21*100/E8</f>
        <v>0.1082950798474171</v>
      </c>
      <c r="G21" s="1">
        <v>6.7</v>
      </c>
      <c r="H21" s="33">
        <f>G21*100/G8</f>
        <v>0.10677631159558872</v>
      </c>
    </row>
    <row r="22" spans="1:8" ht="47.25" x14ac:dyDescent="0.25">
      <c r="A22" s="12" t="s">
        <v>73</v>
      </c>
      <c r="B22" s="30">
        <v>1912</v>
      </c>
      <c r="C22" s="1">
        <v>2293.8000000000002</v>
      </c>
      <c r="D22" s="33">
        <f>C22*100/C8</f>
        <v>36.356431877258615</v>
      </c>
      <c r="E22" s="1">
        <v>2371.4</v>
      </c>
      <c r="F22" s="33">
        <f>E22*100/E8</f>
        <v>38.329992888084313</v>
      </c>
      <c r="G22" s="1">
        <v>2459.4</v>
      </c>
      <c r="H22" s="33">
        <f>G22*100/G8</f>
        <v>39.194874737043413</v>
      </c>
    </row>
    <row r="23" spans="1:8" ht="15.75" x14ac:dyDescent="0.25">
      <c r="A23" s="12" t="s">
        <v>136</v>
      </c>
      <c r="B23" s="30">
        <v>9100</v>
      </c>
      <c r="C23" s="1"/>
      <c r="D23" s="33">
        <f>C23*100/C9</f>
        <v>0</v>
      </c>
      <c r="E23" s="1"/>
      <c r="F23" s="33"/>
      <c r="G23" s="1"/>
      <c r="H23" s="33"/>
    </row>
    <row r="24" spans="1:8" ht="15.75" x14ac:dyDescent="0.25">
      <c r="A24" s="12"/>
      <c r="B24" s="30">
        <v>9300</v>
      </c>
      <c r="C24" s="1"/>
      <c r="D24" s="33">
        <f>C24*100/C10</f>
        <v>0</v>
      </c>
      <c r="E24" s="1"/>
      <c r="F24" s="33"/>
      <c r="G24" s="1"/>
      <c r="H24" s="33"/>
    </row>
    <row r="25" spans="1:8" ht="15.75" x14ac:dyDescent="0.25">
      <c r="A25" s="3" t="s">
        <v>44</v>
      </c>
      <c r="B25" s="3" t="s">
        <v>10</v>
      </c>
      <c r="C25" s="3">
        <f t="shared" ref="C25:H25" si="1">C26+C27+C28+C30+C31+C29</f>
        <v>6309.2</v>
      </c>
      <c r="D25" s="3">
        <f t="shared" si="1"/>
        <v>100</v>
      </c>
      <c r="E25" s="35">
        <f t="shared" si="1"/>
        <v>6186.8</v>
      </c>
      <c r="F25" s="35">
        <f t="shared" si="1"/>
        <v>100</v>
      </c>
      <c r="G25" s="35">
        <f t="shared" si="1"/>
        <v>6274.8</v>
      </c>
      <c r="H25" s="35">
        <f t="shared" si="1"/>
        <v>99.999999999999986</v>
      </c>
    </row>
    <row r="26" spans="1:8" ht="15.75" x14ac:dyDescent="0.25">
      <c r="A26" s="12" t="s">
        <v>103</v>
      </c>
      <c r="B26" s="5">
        <v>21</v>
      </c>
      <c r="C26" s="1">
        <v>3841.4</v>
      </c>
      <c r="D26" s="33">
        <f>C26*100/C25</f>
        <v>60.885690737335956</v>
      </c>
      <c r="E26" s="1">
        <v>3675.6</v>
      </c>
      <c r="F26" s="33">
        <f>E26*100/E25</f>
        <v>59.410357535397942</v>
      </c>
      <c r="G26" s="1">
        <v>3675.6</v>
      </c>
      <c r="H26" s="33">
        <f>G26*100/G25</f>
        <v>58.577165806081467</v>
      </c>
    </row>
    <row r="27" spans="1:8" ht="15.75" x14ac:dyDescent="0.25">
      <c r="A27" s="1" t="s">
        <v>104</v>
      </c>
      <c r="B27" s="5">
        <v>22</v>
      </c>
      <c r="C27" s="1">
        <v>862.6</v>
      </c>
      <c r="D27" s="33">
        <f>C27*100/C25</f>
        <v>13.672097888797312</v>
      </c>
      <c r="E27" s="1">
        <v>795.5</v>
      </c>
      <c r="F27" s="33">
        <f>E27*100/E25</f>
        <v>12.85802030128661</v>
      </c>
      <c r="G27" s="1">
        <v>795.5</v>
      </c>
      <c r="H27" s="33">
        <f>G27*100/G25</f>
        <v>12.677694906610569</v>
      </c>
    </row>
    <row r="28" spans="1:8" ht="15.75" x14ac:dyDescent="0.25">
      <c r="A28" s="1" t="s">
        <v>105</v>
      </c>
      <c r="B28" s="5">
        <v>27</v>
      </c>
      <c r="C28" s="1">
        <v>23.5</v>
      </c>
      <c r="D28" s="33">
        <f>C28*100/C25</f>
        <v>0.37247194573004505</v>
      </c>
      <c r="E28" s="1">
        <v>22</v>
      </c>
      <c r="F28" s="33">
        <f>E28*100/E25</f>
        <v>0.3555957845736083</v>
      </c>
      <c r="G28" s="1">
        <v>22</v>
      </c>
      <c r="H28" s="33">
        <f>G28*100/G25</f>
        <v>0.35060878434372411</v>
      </c>
    </row>
    <row r="29" spans="1:8" ht="15.75" x14ac:dyDescent="0.25">
      <c r="A29" s="1" t="s">
        <v>182</v>
      </c>
      <c r="B29" s="5">
        <v>28</v>
      </c>
      <c r="C29" s="1">
        <v>60</v>
      </c>
      <c r="D29" s="33">
        <f>C29*100/C25</f>
        <v>0.95099220186394473</v>
      </c>
      <c r="E29" s="1">
        <v>60</v>
      </c>
      <c r="F29" s="33">
        <f>E29*100/E25</f>
        <v>0.96980668520074997</v>
      </c>
      <c r="G29" s="1">
        <v>60</v>
      </c>
      <c r="H29" s="33">
        <f>G29*100/G25</f>
        <v>0.95620577548288388</v>
      </c>
    </row>
    <row r="30" spans="1:8" ht="15.75" x14ac:dyDescent="0.25">
      <c r="A30" s="1" t="s">
        <v>106</v>
      </c>
      <c r="B30" s="5">
        <v>31</v>
      </c>
      <c r="C30" s="1">
        <v>1008.7</v>
      </c>
      <c r="D30" s="33">
        <f>C30*100/C25</f>
        <v>15.987763900336018</v>
      </c>
      <c r="E30" s="1">
        <v>1139.2</v>
      </c>
      <c r="F30" s="33">
        <f>E30*100/E25</f>
        <v>18.413396263011574</v>
      </c>
      <c r="G30" s="1">
        <v>1219.7</v>
      </c>
      <c r="H30" s="33">
        <f>G30*100/G25</f>
        <v>19.438069739274557</v>
      </c>
    </row>
    <row r="31" spans="1:8" ht="15.75" x14ac:dyDescent="0.25">
      <c r="A31" s="1" t="s">
        <v>107</v>
      </c>
      <c r="B31" s="5">
        <v>33</v>
      </c>
      <c r="C31" s="1">
        <v>513</v>
      </c>
      <c r="D31" s="33">
        <f>C31*100/C25</f>
        <v>8.130983325936727</v>
      </c>
      <c r="E31" s="1">
        <v>494.5</v>
      </c>
      <c r="F31" s="33">
        <f>E31*100/E25</f>
        <v>7.9928234305295138</v>
      </c>
      <c r="G31" s="1">
        <v>502</v>
      </c>
      <c r="H31" s="33">
        <f>G31*100/G25</f>
        <v>8.0002549882067946</v>
      </c>
    </row>
    <row r="32" spans="1:8" ht="15.75" x14ac:dyDescent="0.25">
      <c r="A32" s="3" t="s">
        <v>45</v>
      </c>
      <c r="B32" s="3" t="s">
        <v>11</v>
      </c>
      <c r="C32" s="1"/>
      <c r="D32" s="33"/>
      <c r="E32" s="1"/>
      <c r="F32" s="33"/>
      <c r="G32" s="1"/>
      <c r="H32" s="33"/>
    </row>
    <row r="33" spans="1:8" ht="15.75" x14ac:dyDescent="0.25">
      <c r="A33" s="3" t="s">
        <v>46</v>
      </c>
      <c r="B33" s="3" t="s">
        <v>12</v>
      </c>
      <c r="C33" s="5" t="s">
        <v>95</v>
      </c>
      <c r="D33" s="5" t="s">
        <v>95</v>
      </c>
      <c r="E33" s="5" t="s">
        <v>95</v>
      </c>
      <c r="F33" s="5" t="s">
        <v>95</v>
      </c>
      <c r="G33" s="5" t="s">
        <v>95</v>
      </c>
      <c r="H33" s="5" t="s">
        <v>95</v>
      </c>
    </row>
    <row r="36" spans="1:8" ht="18.75" x14ac:dyDescent="0.3">
      <c r="A36" s="73" t="s">
        <v>58</v>
      </c>
      <c r="B36" s="73"/>
      <c r="C36" s="123" t="s">
        <v>196</v>
      </c>
      <c r="D36" s="123"/>
      <c r="E36" s="123"/>
      <c r="F36" s="123"/>
      <c r="G36" s="123"/>
    </row>
  </sheetData>
  <mergeCells count="11">
    <mergeCell ref="C36:G36"/>
    <mergeCell ref="G2:H2"/>
    <mergeCell ref="A3:H3"/>
    <mergeCell ref="E5:F5"/>
    <mergeCell ref="G5:H5"/>
    <mergeCell ref="C6:D6"/>
    <mergeCell ref="E6:F6"/>
    <mergeCell ref="G6:H6"/>
    <mergeCell ref="A5:A7"/>
    <mergeCell ref="B5:B7"/>
    <mergeCell ref="C5:D5"/>
  </mergeCells>
  <printOptions horizontalCentered="1" verticalCentered="1"/>
  <pageMargins left="0" right="0" top="0" bottom="0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anexa1</vt:lpstr>
      <vt:lpstr>anexa2</vt:lpstr>
      <vt:lpstr>anexa3</vt:lpstr>
      <vt:lpstr>anexa 4</vt:lpstr>
      <vt:lpstr>anexa5</vt:lpstr>
      <vt:lpstr>anexa6</vt:lpstr>
      <vt:lpstr>anexa7</vt:lpstr>
      <vt:lpstr>anexa8</vt:lpstr>
      <vt:lpstr>tabel1</vt:lpstr>
      <vt:lpstr>tabel2</vt:lpstr>
      <vt:lpstr>tabel3</vt:lpstr>
      <vt:lpstr>tabel5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AGutu</dc:creator>
  <cp:lastModifiedBy>iacobciuca</cp:lastModifiedBy>
  <cp:lastPrinted>2025-11-17T07:25:13Z</cp:lastPrinted>
  <dcterms:created xsi:type="dcterms:W3CDTF">2015-11-06T07:55:59Z</dcterms:created>
  <dcterms:modified xsi:type="dcterms:W3CDTF">2025-11-17T07:25:36Z</dcterms:modified>
</cp:coreProperties>
</file>